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38941" yWindow="2340" windowWidth="19320" windowHeight="11640" tabRatio="678" activeTab="0"/>
  </bookViews>
  <sheets>
    <sheet name="Balanç " sheetId="1" r:id="rId1"/>
    <sheet name="pl" sheetId="2" state="hidden" r:id="rId2"/>
    <sheet name="PiG " sheetId="3" r:id="rId3"/>
    <sheet name="SORIE" sheetId="4" state="hidden" r:id="rId4"/>
    <sheet name="FLUJOS" sheetId="5" state="hidden" r:id="rId5"/>
    <sheet name="(brut) PL 2011" sheetId="6" state="hidden" r:id="rId6"/>
  </sheets>
  <externalReferences>
    <externalReference r:id="rId9"/>
  </externalReferences>
  <definedNames>
    <definedName name="_1Àrea_d_impressió" localSheetId="0">'Balanç '!$A$1:$K$58</definedName>
    <definedName name="_3Àrea_d_impressió" localSheetId="2">'PiG '!$A$1:$F$57</definedName>
    <definedName name="A" hidden="1">{#N/A,#N/A,FALSE,"Aging Summary";#N/A,#N/A,FALSE,"Ratio Analysis";#N/A,#N/A,FALSE,"Test 120 Day Accts";#N/A,#N/A,FALSE,"Tickmarks"}</definedName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<sst xmlns="http://schemas.openxmlformats.org/spreadsheetml/2006/main" count="615" uniqueCount="331">
  <si>
    <t>Altres fluxos d'efectiu de les activitats d'explotació</t>
  </si>
  <si>
    <t xml:space="preserve">   - Pagaments d'interessos</t>
  </si>
  <si>
    <t xml:space="preserve">   - Cobraments de dividends</t>
  </si>
  <si>
    <t xml:space="preserve">   - Cobraments d'interessos</t>
  </si>
  <si>
    <t xml:space="preserve">   - Cobraments (pagaments) per impost sobre beneficis</t>
  </si>
  <si>
    <t xml:space="preserve">   - Altres cobraments (pagaments)</t>
  </si>
  <si>
    <t>Pagaments per inversions</t>
  </si>
  <si>
    <t xml:space="preserve">   - Empreses del grup i associades</t>
  </si>
  <si>
    <t xml:space="preserve">   - Actius no corrents mantinguts per a la venda</t>
  </si>
  <si>
    <t>Cobraments per desinversions</t>
  </si>
  <si>
    <t>Cobraments i pagaments per instruments de patrimoni</t>
  </si>
  <si>
    <t xml:space="preserve">   - Emissió d'instruments de patrimoni</t>
  </si>
  <si>
    <t xml:space="preserve">   - Amortització d'instruments de patrimoni</t>
  </si>
  <si>
    <t xml:space="preserve">   - Adquisició d'instruments de patrimoni propi</t>
  </si>
  <si>
    <t xml:space="preserve">   - Alienació d'instruments de patrimoni propi</t>
  </si>
  <si>
    <t>Cobraments i pagaments per instruments  de passiu financer</t>
  </si>
  <si>
    <t xml:space="preserve">   - Emissió de deutes amb entitats de crèdit</t>
  </si>
  <si>
    <t xml:space="preserve">   - Emissió de deutes amb empreses del grup i associades</t>
  </si>
  <si>
    <t xml:space="preserve">   - Emissió d'altres deutes</t>
  </si>
  <si>
    <t xml:space="preserve">   - Devolució i amortització d'obligacions i altres valors negociables</t>
  </si>
  <si>
    <t xml:space="preserve">   - Devolució i amortització de deutes amb entitats de crèdit</t>
  </si>
  <si>
    <t xml:space="preserve">   - Devolució i amortització de deutes amb empreses del grup i associades</t>
  </si>
  <si>
    <t xml:space="preserve">   - Devolució i amortització d'altres deutes</t>
  </si>
  <si>
    <t>Pagaments per dividends i remuneracions d'altres instruments de patrimoni</t>
  </si>
  <si>
    <t xml:space="preserve">   - Remuneració d'altres instruments de patrimoni</t>
  </si>
  <si>
    <t>EFECTE DE LES VARIACIONS DELS TIPUS DE CANVI (IV)</t>
  </si>
  <si>
    <t>AUGMENT/DISMINUCIÓ NETA DE L'EFECTIU O EQUIVALENTS (I+II+III+IV)</t>
  </si>
  <si>
    <t>Efectiu o equivalents a l'inici de l'exercici</t>
  </si>
  <si>
    <t>Efectiu o equivalents al final de l'exercici</t>
  </si>
  <si>
    <t>Les Notes 1 a ___ descrites a la Memòria adjunta formen part integrant de l'estat de fluxos d'efectiu corresponent a l'exercici 200X</t>
  </si>
  <si>
    <t xml:space="preserve">   - Emissió d'obligacions i altres valors negociables</t>
  </si>
  <si>
    <t>200X</t>
  </si>
  <si>
    <t>200X-1 (*)</t>
  </si>
  <si>
    <t>Personal</t>
  </si>
  <si>
    <t>Notes de la</t>
  </si>
  <si>
    <t>Exercici</t>
  </si>
  <si>
    <t>Memòria</t>
  </si>
  <si>
    <t>PASSIU</t>
  </si>
  <si>
    <t>PATRIMONI NET</t>
  </si>
  <si>
    <t>Immobilitzat intangible</t>
  </si>
  <si>
    <t>Aplicacions informàtiques</t>
  </si>
  <si>
    <t>Altre immobilitzat intangible</t>
  </si>
  <si>
    <t>Immobilitzat material</t>
  </si>
  <si>
    <t>Romanent</t>
  </si>
  <si>
    <t>Instruments de patrimoni</t>
  </si>
  <si>
    <t>Operacions de cobertura</t>
  </si>
  <si>
    <t>Altres actius financers</t>
  </si>
  <si>
    <t>Crèdits a tercers</t>
  </si>
  <si>
    <t>PASSIU NO CORRENT</t>
  </si>
  <si>
    <t>Altres provisions</t>
  </si>
  <si>
    <t>Existències</t>
  </si>
  <si>
    <t>Altres passius financers</t>
  </si>
  <si>
    <t>PASSIU CORRENT</t>
  </si>
  <si>
    <t>Deutes a curt termini</t>
  </si>
  <si>
    <t>Proveïdors</t>
  </si>
  <si>
    <t>Inversions financeres a curt termini</t>
  </si>
  <si>
    <t>Periodificacions a curt termini</t>
  </si>
  <si>
    <t>Tresoreria</t>
  </si>
  <si>
    <t>OPERACIONS CONTINUADES</t>
  </si>
  <si>
    <t>Vendes</t>
  </si>
  <si>
    <t>Prestació de serveis</t>
  </si>
  <si>
    <t>Aprovisionaments</t>
  </si>
  <si>
    <t>Despeses de personal</t>
  </si>
  <si>
    <t>Càrregues socials</t>
  </si>
  <si>
    <t>Provisions</t>
  </si>
  <si>
    <t>Serveis exteriors</t>
  </si>
  <si>
    <t>Tributs</t>
  </si>
  <si>
    <t>Altres despeses de gestió corrent</t>
  </si>
  <si>
    <t>Ingressos financers</t>
  </si>
  <si>
    <t>De participacions en instruments de patrimoni</t>
  </si>
  <si>
    <t>Variació del valor raonable en instruments financers</t>
  </si>
  <si>
    <t>Diferències de canvi</t>
  </si>
  <si>
    <t>RESULTAT FINANCER</t>
  </si>
  <si>
    <t>Impostos sobre beneficis</t>
  </si>
  <si>
    <t>OPERACIONS INTERROMPUDES</t>
  </si>
  <si>
    <t xml:space="preserve">     Altres ingressos/despeses</t>
  </si>
  <si>
    <t xml:space="preserve">   - Efecte impositiu</t>
  </si>
  <si>
    <t xml:space="preserve">   - Variació de provisions</t>
  </si>
  <si>
    <t xml:space="preserve">   - Ingressos financers</t>
  </si>
  <si>
    <t xml:space="preserve">   - Diferències de canvi</t>
  </si>
  <si>
    <t xml:space="preserve">   - Variació de valor raonable en instruments financers</t>
  </si>
  <si>
    <t>Canvis en el capital corrent</t>
  </si>
  <si>
    <t xml:space="preserve">   - Existències</t>
  </si>
  <si>
    <t xml:space="preserve">   - Altres actius corrents</t>
  </si>
  <si>
    <t xml:space="preserve">   - Altres passius corrents</t>
  </si>
  <si>
    <t xml:space="preserve">   - Immobilitzat intangible</t>
  </si>
  <si>
    <t xml:space="preserve">   - Immobilitzat material</t>
  </si>
  <si>
    <t xml:space="preserve">   - Inversions immobiliàries</t>
  </si>
  <si>
    <t xml:space="preserve">   - Altres actius financers</t>
  </si>
  <si>
    <t xml:space="preserve">   - Altres actius</t>
  </si>
  <si>
    <t xml:space="preserve">   - Dividends</t>
  </si>
  <si>
    <t>(Milers d'Euros)</t>
  </si>
  <si>
    <t>ACTIU</t>
  </si>
  <si>
    <t>ACTIU NO CORRENT</t>
  </si>
  <si>
    <t>Fons de comerç</t>
  </si>
  <si>
    <t>Creditors comercials i altres comptes a pagar</t>
  </si>
  <si>
    <t>Proveïdors, empreses del grup i associades</t>
  </si>
  <si>
    <t>Efectiu i altres actius líquids equivalents</t>
  </si>
  <si>
    <t>Inversions en empreses del grup i associades a llarg termini</t>
  </si>
  <si>
    <t>Inversions financeres a llarg termini</t>
  </si>
  <si>
    <t>ACTIU CORRENT</t>
  </si>
  <si>
    <t>TOTAL ACTIU</t>
  </si>
  <si>
    <t>FONS PROPIS-</t>
  </si>
  <si>
    <t>Resultats negatius d'exercicis anteriors</t>
  </si>
  <si>
    <t>AJUSTOS PER CANVIS DE VALOR-</t>
  </si>
  <si>
    <t>SUBVENCIONS, DONACIONS I LLEGATS REBUTS-</t>
  </si>
  <si>
    <t>Provisions a llarg termini</t>
  </si>
  <si>
    <t>Deutes a llarg termini</t>
  </si>
  <si>
    <t>Deutes amb entitats de crèdit</t>
  </si>
  <si>
    <t>Creditors per arrendament financer</t>
  </si>
  <si>
    <t>Deutes amb empreses del grup i associades a llarg termini</t>
  </si>
  <si>
    <t>Deutes amb empreses del grup i associades a curt termini</t>
  </si>
  <si>
    <t>Creditors diversos</t>
  </si>
  <si>
    <t>TOTAL PATRIMONI NET I PASSIU</t>
  </si>
  <si>
    <t>Treballs realitzats per l'empresa per al seu actiu</t>
  </si>
  <si>
    <t>Consum de primeres matèries i altres matèries consumibles</t>
  </si>
  <si>
    <t>Deteriorament de mercaderies, primeres matèries i altres aprovisionaments</t>
  </si>
  <si>
    <t>Altres ingressos d'explotació</t>
  </si>
  <si>
    <t>Ingressos accessoris i altres de gestió corrent</t>
  </si>
  <si>
    <t>Subvencions d'explotació incorporades al resultat de l'exercici</t>
  </si>
  <si>
    <t>Sous, salaris i assimilats</t>
  </si>
  <si>
    <t>Altres despeses d'explotació</t>
  </si>
  <si>
    <t>Pèrdues, deteriorament i variació de provisions per operacions comercials</t>
  </si>
  <si>
    <t>Amortització de l'immobilitzat</t>
  </si>
  <si>
    <t>Imputació de subvencions d'immobilitzat no financer i altres</t>
  </si>
  <si>
    <t>Deteriorament i resultat per alienacions de l'immobilitzat</t>
  </si>
  <si>
    <t>Deterioraments i pèrdues</t>
  </si>
  <si>
    <t>Resultats per alienacions i altres</t>
  </si>
  <si>
    <t>Cartera de negociació i altres</t>
  </si>
  <si>
    <t>RESULTAT D'EXPLOTACIÓ</t>
  </si>
  <si>
    <t>De valors negociables i altres instruments financers</t>
  </si>
  <si>
    <t>Despeses financeres</t>
  </si>
  <si>
    <t>Per deutes amb empreses del grup i associades</t>
  </si>
  <si>
    <t>Per deutes amb tercers</t>
  </si>
  <si>
    <t>Per actualització de provisions</t>
  </si>
  <si>
    <t>Imputació al resultat de l'exercici per actius financers disponibles per a la venda</t>
  </si>
  <si>
    <t>RESULTAT ABANS D'IMPOSTOS</t>
  </si>
  <si>
    <t>Resultat de l'exercici procedent d'operacions interrompudes net d'impostos</t>
  </si>
  <si>
    <t xml:space="preserve">RESULTAT DE L'EXERCICI </t>
  </si>
  <si>
    <t>A) ESTAT D'INGRESSOS I DESPESES RECONEGUTS</t>
  </si>
  <si>
    <t>RESULTAT DEL COMPTE DE PÈRDUES I GUANYS (I)</t>
  </si>
  <si>
    <t>Ingressos i despeses imputats directament al patrimoni net</t>
  </si>
  <si>
    <t xml:space="preserve">   - Per valoració d'instruments financers</t>
  </si>
  <si>
    <t xml:space="preserve">     Actius financers disponibles per a a venda</t>
  </si>
  <si>
    <t xml:space="preserve">   - Per cobertura de fluxos d'efectiu</t>
  </si>
  <si>
    <t xml:space="preserve">   - Subvencions, donacions i llegats rebuts</t>
  </si>
  <si>
    <t xml:space="preserve">   - Per guanys i pèrdues actuarials i altres ajustos</t>
  </si>
  <si>
    <t>TOTAL INGRESSOS I DESPESES IMPUTATS DIRECTAMENT EN EL PATRIMONI NET (II)</t>
  </si>
  <si>
    <t>Transferències al compte de pèrdues i guanys</t>
  </si>
  <si>
    <t xml:space="preserve">     Actius financers disponibles per a la venda</t>
  </si>
  <si>
    <t>TOTAL INGRESSOS I DESPESES RECONEGUTS (I+II+III)</t>
  </si>
  <si>
    <t>Les Notes 1 a ___ descrites a la Memòria adjunta formen part integrant de l'estat d'ingressos i despeses reconeguts corresponent a l'exercici 200X</t>
  </si>
  <si>
    <t xml:space="preserve">ESTAT DE FLUXOS D'EFECTIU DELS EXERCICIS 200X I 200X-1   </t>
  </si>
  <si>
    <t xml:space="preserve">Exercici </t>
  </si>
  <si>
    <t>Resultat de l'exercici abans d'impostos</t>
  </si>
  <si>
    <t>Ajustos al resultat:</t>
  </si>
  <si>
    <t xml:space="preserve">   - Amortització de l'immobilitzat</t>
  </si>
  <si>
    <t xml:space="preserve">   - Correccions valoratives per deteriorament</t>
  </si>
  <si>
    <t xml:space="preserve">   - Imputació de subvencions</t>
  </si>
  <si>
    <t xml:space="preserve">   - Resultats per baixes i alienacions d'immobilitzat</t>
  </si>
  <si>
    <t xml:space="preserve">   - Resultats per baixes i alienacions d'instruments financers</t>
  </si>
  <si>
    <t xml:space="preserve">   - Despeses financeres</t>
  </si>
  <si>
    <t xml:space="preserve">   - Altres ingressos i despeses</t>
  </si>
  <si>
    <t xml:space="preserve">   - Deutors i altres comptes a cobrar</t>
  </si>
  <si>
    <t xml:space="preserve">   - Creditors i altres comptes a pagar</t>
  </si>
  <si>
    <t xml:space="preserve">   - Altres actius i passius no corrents</t>
  </si>
  <si>
    <t>TOTAL TRANSFERÈNCIES AL COMPTE DE PÈRDUES I GUANYS (III)</t>
  </si>
  <si>
    <r>
      <t>(*) Inclòs a efectes comparatius (vegeu la Nota 2.4.2)</t>
    </r>
    <r>
      <rPr>
        <sz val="10"/>
        <color indexed="10"/>
        <rFont val="Arial"/>
        <family val="2"/>
      </rPr>
      <t xml:space="preserve"> (Aquest peu de pàgina només s'aplica per a l'any de transició)</t>
    </r>
  </si>
  <si>
    <t>FLUXOS D'EFECTIU DE LES ACTIVITATS D'INVERSIÓ (II):</t>
  </si>
  <si>
    <t>FLUXOS D'EFECTIU DE LES ACTIVITATS DE FINANÇAMENT (III):</t>
  </si>
  <si>
    <t>FLUXOS D'EFECTIU DE LES ACTIVITATS D'EXPLOTACIÓ (I):</t>
  </si>
  <si>
    <t>Altres resultats</t>
  </si>
  <si>
    <t>Despeses i ingressos excepcionals</t>
  </si>
  <si>
    <t>31.12.2011</t>
  </si>
  <si>
    <t>31.12.2010</t>
  </si>
  <si>
    <t>(Euros)</t>
  </si>
  <si>
    <t>COMPTA DE PÈRDUES I GUANYS L'EXERCICI 2011</t>
  </si>
  <si>
    <t>ESTAT DE CANVI EN EL PATRIMONI NET DEL L'EXERCICI 2011</t>
  </si>
  <si>
    <t>Nota 15.1</t>
  </si>
  <si>
    <t>Nota 15.2</t>
  </si>
  <si>
    <t>Nota 15.3</t>
  </si>
  <si>
    <t>FUNDACIÓ PER A LA UNIVERSITAT OBERTA DE CATALUNYA</t>
  </si>
  <si>
    <t>Fons dotacional</t>
  </si>
  <si>
    <t xml:space="preserve">1. </t>
  </si>
  <si>
    <t>Ingressos per a les activitats</t>
  </si>
  <si>
    <t>a)</t>
  </si>
  <si>
    <t>b)</t>
  </si>
  <si>
    <t>Prestacions de serveis</t>
  </si>
  <si>
    <t>c)</t>
  </si>
  <si>
    <t>Ingressos rebuts amb caràcter periòdic</t>
  </si>
  <si>
    <t>d)</t>
  </si>
  <si>
    <t>Ingressos de promocions, patrocinadors i col·laboracions</t>
  </si>
  <si>
    <t>e)</t>
  </si>
  <si>
    <t>Subvencions oficials a les activitats</t>
  </si>
  <si>
    <t>f)</t>
  </si>
  <si>
    <t>Donacions i altres ingresssos per a les activitats</t>
  </si>
  <si>
    <t>g)</t>
  </si>
  <si>
    <t>Altres subv., donac. i llegats incorp result de l'exercici</t>
  </si>
  <si>
    <t>h)</t>
  </si>
  <si>
    <t>Reintegrament de subvencions, donacions i llegats rebuts</t>
  </si>
  <si>
    <t xml:space="preserve">2. </t>
  </si>
  <si>
    <t>Ajuts concedits i altres despeses</t>
  </si>
  <si>
    <t>Ajuts concedits</t>
  </si>
  <si>
    <t>Despeses per col·laboracions i per l'exercici del càrrec de membre de l'òrgan govern</t>
  </si>
  <si>
    <t>Reintegrament d'ajuts i assignacions</t>
  </si>
  <si>
    <t>3.</t>
  </si>
  <si>
    <t>Variacions d'existències de productes acabats i en curs</t>
  </si>
  <si>
    <t>4.</t>
  </si>
  <si>
    <t>Treballs realitzats per l'entitat per al seu actiu</t>
  </si>
  <si>
    <t xml:space="preserve">5. </t>
  </si>
  <si>
    <t>Consum de bens destinats a les activitats</t>
  </si>
  <si>
    <t>Treballs realitzats per altres entitats</t>
  </si>
  <si>
    <t>Deteriorament de bens destinats a les activitats</t>
  </si>
  <si>
    <t xml:space="preserve">6. </t>
  </si>
  <si>
    <t>Altres ingressos de les activitats</t>
  </si>
  <si>
    <t>Ingressos per arrendaments</t>
  </si>
  <si>
    <t>Ingressos per serveis al personal</t>
  </si>
  <si>
    <t xml:space="preserve">7. </t>
  </si>
  <si>
    <t xml:space="preserve">8. </t>
  </si>
  <si>
    <t>Pèrdues, deteriorament i variació de provisions per operacions de les activitats</t>
  </si>
  <si>
    <t>9.</t>
  </si>
  <si>
    <t xml:space="preserve">10. </t>
  </si>
  <si>
    <t>Subvencions, donacions i llegats traspassats al resultat</t>
  </si>
  <si>
    <t xml:space="preserve">11. </t>
  </si>
  <si>
    <t>Excés de provisions</t>
  </si>
  <si>
    <t xml:space="preserve">12. </t>
  </si>
  <si>
    <t>Deteriorament i resultat per alinenacions de l'immobilitzat</t>
  </si>
  <si>
    <t xml:space="preserve">13. </t>
  </si>
  <si>
    <t>RESULTAT D'EXPLOTACIÓ (1+2+3+4+5+6+7+8+9+10+11+12+13)</t>
  </si>
  <si>
    <t xml:space="preserve">14. </t>
  </si>
  <si>
    <t>a1) En entitats del grup i associades</t>
  </si>
  <si>
    <t>a2) En tercers</t>
  </si>
  <si>
    <t xml:space="preserve"> De valors negociables i altres instruments financers</t>
  </si>
  <si>
    <t>b1) En entitas del grup i associades</t>
  </si>
  <si>
    <t>b2) En tercers</t>
  </si>
  <si>
    <t xml:space="preserve">15. </t>
  </si>
  <si>
    <t>Per deutes amb entitats del grup i associades</t>
  </si>
  <si>
    <t xml:space="preserve">16. </t>
  </si>
  <si>
    <t>Variació de valor raonable en instruments financers</t>
  </si>
  <si>
    <t xml:space="preserve">17. </t>
  </si>
  <si>
    <t>18.</t>
  </si>
  <si>
    <t>Deteriorament i resultat per alienacions d'instruments</t>
  </si>
  <si>
    <t>RESULTAT FINANCER (14+15+16+17+18)</t>
  </si>
  <si>
    <t>RESULTAT ABANS D'IMPOSTOS (I+II)</t>
  </si>
  <si>
    <t>RESULTAT DE L'EXERCICI</t>
  </si>
  <si>
    <t>A) OPERACIONS CONTINUADES</t>
  </si>
  <si>
    <t>A.1)</t>
  </si>
  <si>
    <t>A.2)</t>
  </si>
  <si>
    <t>A.3)</t>
  </si>
  <si>
    <t>A.4)</t>
  </si>
  <si>
    <t>A.5)</t>
  </si>
  <si>
    <t>RESULTAT DE L'EXERCICI PROCEDENT D'OPERACIONS</t>
  </si>
  <si>
    <t>Notes de la memòria</t>
  </si>
  <si>
    <t>Exercici 2011</t>
  </si>
  <si>
    <t>Exercici 2010</t>
  </si>
  <si>
    <t>15.1</t>
  </si>
  <si>
    <t>15.2</t>
  </si>
  <si>
    <t>15.3</t>
  </si>
  <si>
    <t>15.4</t>
  </si>
  <si>
    <t>Béns destinats a les activitats</t>
  </si>
  <si>
    <t>Usuaris, patrocinadors i deutors de les activitats i altres comptes a cobrar</t>
  </si>
  <si>
    <t>Fons dotacionals</t>
  </si>
  <si>
    <t>Excedents d'exercicis anteriors</t>
  </si>
  <si>
    <t>Les Notes 1 a 20 descrites a la Memòria adjunta formen part integrant del compte de pèrdues i guanys corresponent a l'exercici 20112</t>
  </si>
  <si>
    <t>Usuaris i deutors per vendes i prestació de serveis</t>
  </si>
  <si>
    <t>1. Alumnes</t>
  </si>
  <si>
    <t>3. Deutors per prestacions de serveis</t>
  </si>
  <si>
    <t>Ajuts conedits i altres despeses</t>
  </si>
  <si>
    <t>Les Notes 1 a 20 descrites a la Memòria adjunta formen part integrant del compte de pèrdues i guanys corresponent a l'exercici 2011</t>
  </si>
  <si>
    <t>COMPTE DE PÈRDUES I GUANYS DE L'EXERCICI 2011</t>
  </si>
  <si>
    <t>Ingressos per les activitats</t>
  </si>
  <si>
    <r>
      <t xml:space="preserve">(*) Inclòs a efectes comparatius (vegeu la Nota 2.4.2) </t>
    </r>
    <r>
      <rPr>
        <sz val="8"/>
        <color indexed="10"/>
        <rFont val="Arial"/>
        <family val="2"/>
      </rPr>
      <t>(Aquest peu de pàgina només s'aplica per a l'any de transició)</t>
    </r>
  </si>
  <si>
    <t>Donacions i altres ingressos per a activitats</t>
  </si>
  <si>
    <t>Drets sobre béns cedits en ús gratuïtament</t>
  </si>
  <si>
    <t>I.</t>
  </si>
  <si>
    <t>IV.</t>
  </si>
  <si>
    <t>VII.</t>
  </si>
  <si>
    <t>VIII.</t>
  </si>
  <si>
    <t>Materials didàctics</t>
  </si>
  <si>
    <t>Patents, llicències, marques i similars</t>
  </si>
  <si>
    <t xml:space="preserve">Subvencions oficials a les activitats </t>
  </si>
  <si>
    <t>Acomptes d'usuaris</t>
  </si>
  <si>
    <t>Consum de béns destinats a les activitats</t>
  </si>
  <si>
    <t>A)</t>
  </si>
  <si>
    <t>1.</t>
  </si>
  <si>
    <t>2.</t>
  </si>
  <si>
    <t>5.</t>
  </si>
  <si>
    <t>Deteriorament de béns destinats a les activitats, primeres matèries i altres aprovisionaments</t>
  </si>
  <si>
    <t>6.</t>
  </si>
  <si>
    <t>7.</t>
  </si>
  <si>
    <t>8.</t>
  </si>
  <si>
    <t>10.</t>
  </si>
  <si>
    <t>12.</t>
  </si>
  <si>
    <t>13.</t>
  </si>
  <si>
    <t>14.</t>
  </si>
  <si>
    <t>15.</t>
  </si>
  <si>
    <t>16.</t>
  </si>
  <si>
    <t>17.</t>
  </si>
  <si>
    <t xml:space="preserve">RESULTAT DE L'EXERCICI PROCEDENT D'OPERACIONS </t>
  </si>
  <si>
    <t>Construccions</t>
  </si>
  <si>
    <t>Instal·lacions tècniques</t>
  </si>
  <si>
    <t>Mobiliari</t>
  </si>
  <si>
    <t>Equips per a processaments d'informació</t>
  </si>
  <si>
    <t>Elements de transport</t>
  </si>
  <si>
    <t>Altre immobilitzat material</t>
  </si>
  <si>
    <t>Deutors, entitats del grup, associades i altres parts vinculades</t>
  </si>
  <si>
    <t>Altres deutors</t>
  </si>
  <si>
    <t>II.</t>
  </si>
  <si>
    <t>V.</t>
  </si>
  <si>
    <t>VI.</t>
  </si>
  <si>
    <t>B)</t>
  </si>
  <si>
    <t>III.</t>
  </si>
  <si>
    <t>Subvencions oficials en capital</t>
  </si>
  <si>
    <t>Donacions i llegats en capital</t>
  </si>
  <si>
    <t>Altres subvencions, donacions i llegats</t>
  </si>
  <si>
    <t>Provisions per impostos</t>
  </si>
  <si>
    <t>C)</t>
  </si>
  <si>
    <t>Proveïdors d'immobilitzat, entitats del grup i associades</t>
  </si>
  <si>
    <t>Altres deutes amb entitats del grup i associades</t>
  </si>
  <si>
    <t>Excedents de l'exercici</t>
  </si>
  <si>
    <t>Altres crèdits amb les administracions públiques</t>
  </si>
  <si>
    <t>Altres deutes amb les administracions públiques</t>
  </si>
  <si>
    <t>2. Deutors per subvencions</t>
  </si>
  <si>
    <t>31.12.2012</t>
  </si>
  <si>
    <t>Excedents pendents aplicació activitats estatutàries</t>
  </si>
  <si>
    <t>-</t>
  </si>
  <si>
    <t>BALANÇ DE SITUACIÓ A 31 DE DESEMBRE DEL 2013</t>
  </si>
  <si>
    <t>31.12.2013</t>
  </si>
  <si>
    <t>COMPTE DE PÈRDUES I GUANYS DE L'EXERCICI 2013</t>
  </si>
  <si>
    <t>Interessos a curt termini amb entitats del grup i associades</t>
  </si>
  <si>
    <t>Fons especials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</si>
</sst>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#,###_);\(#,###\)"/>
    <numFmt numFmtId="166" formatCode="#,###.00_);\(#,###.00\)"/>
    <numFmt numFmtId="167" formatCode="#,##0\ ;\(#,##0\);\-"/>
    <numFmt numFmtId="168" formatCode="#,##0.00\ ;\(#,##0.00\);\-"/>
    <numFmt numFmtId="169" formatCode="#,##0.00;\(#,##0.00\);\-"/>
    <numFmt numFmtId="170" formatCode="#,##0;[Red]\-#,##0"/>
  </numFmts>
  <fonts count="7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4"/>
      <name val="Arial"/>
      <family val="2"/>
    </font>
    <font>
      <sz val="10"/>
      <name val="Book Antiqua"/>
      <family val="1"/>
    </font>
    <font>
      <b/>
      <u val="single"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8"/>
      <name val="Arial"/>
      <family val="2"/>
    </font>
    <font>
      <b/>
      <sz val="8"/>
      <name val="Book Antiqua"/>
      <family val="1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77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</borders>
  <cellStyleXfs count="18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1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23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6" fillId="43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6" fillId="4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56" fillId="52" borderId="1" applyNumberFormat="0" applyAlignment="0" applyProtection="0"/>
    <xf numFmtId="0" fontId="56" fillId="52" borderId="1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3" fillId="28" borderId="2" applyNumberFormat="0" applyAlignment="0" applyProtection="0"/>
    <xf numFmtId="0" fontId="43" fillId="13" borderId="2" applyNumberFormat="0" applyAlignment="0" applyProtection="0"/>
    <xf numFmtId="0" fontId="43" fillId="13" borderId="2" applyNumberFormat="0" applyAlignment="0" applyProtection="0"/>
    <xf numFmtId="0" fontId="43" fillId="13" borderId="2" applyNumberFormat="0" applyAlignment="0" applyProtection="0"/>
    <xf numFmtId="0" fontId="43" fillId="13" borderId="2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0" fontId="57" fillId="53" borderId="3" applyNumberFormat="0" applyAlignment="0" applyProtection="0"/>
    <xf numFmtId="0" fontId="57" fillId="53" borderId="3" applyNumberFormat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6" fillId="5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6" fillId="43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59" fillId="60" borderId="1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59" fillId="60" borderId="1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0" fontId="37" fillId="15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62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61" fillId="62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63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64" borderId="7" applyNumberFormat="0" applyFont="0" applyAlignment="0" applyProtection="0"/>
    <xf numFmtId="0" fontId="1" fillId="64" borderId="7" applyNumberFormat="0" applyFont="0" applyAlignment="0" applyProtection="0"/>
    <xf numFmtId="0" fontId="52" fillId="17" borderId="8" applyNumberFormat="0" applyAlignment="0" applyProtection="0"/>
    <xf numFmtId="0" fontId="0" fillId="17" borderId="8" applyNumberFormat="0" applyAlignment="0" applyProtection="0"/>
    <xf numFmtId="0" fontId="0" fillId="17" borderId="8" applyNumberFormat="0" applyAlignment="0" applyProtection="0"/>
    <xf numFmtId="0" fontId="0" fillId="17" borderId="8" applyNumberFormat="0" applyAlignment="0" applyProtection="0"/>
    <xf numFmtId="0" fontId="0" fillId="17" borderId="8" applyNumberFormat="0" applyAlignment="0" applyProtection="0"/>
    <xf numFmtId="0" fontId="0" fillId="17" borderId="8" applyNumberFormat="0" applyAlignment="0" applyProtection="0"/>
    <xf numFmtId="0" fontId="0" fillId="17" borderId="8" applyNumberFormat="0" applyAlignment="0" applyProtection="0"/>
    <xf numFmtId="0" fontId="0" fillId="17" borderId="8" applyNumberFormat="0" applyAlignment="0" applyProtection="0"/>
    <xf numFmtId="0" fontId="0" fillId="17" borderId="8" applyNumberFormat="0" applyAlignment="0" applyProtection="0"/>
    <xf numFmtId="0" fontId="0" fillId="17" borderId="8" applyNumberFormat="0" applyAlignment="0" applyProtection="0"/>
    <xf numFmtId="0" fontId="0" fillId="17" borderId="8" applyNumberFormat="0" applyAlignment="0" applyProtection="0"/>
    <xf numFmtId="0" fontId="0" fillId="17" borderId="8" applyNumberFormat="0" applyAlignment="0" applyProtection="0"/>
    <xf numFmtId="0" fontId="0" fillId="17" borderId="8" applyNumberFormat="0" applyAlignment="0" applyProtection="0"/>
    <xf numFmtId="0" fontId="0" fillId="17" borderId="8" applyNumberFormat="0" applyAlignment="0" applyProtection="0"/>
    <xf numFmtId="0" fontId="0" fillId="17" borderId="8" applyNumberFormat="0" applyAlignment="0" applyProtection="0"/>
    <xf numFmtId="0" fontId="0" fillId="17" borderId="8" applyNumberFormat="0" applyAlignment="0" applyProtection="0"/>
    <xf numFmtId="0" fontId="0" fillId="17" borderId="8" applyNumberFormat="0" applyAlignment="0" applyProtection="0"/>
    <xf numFmtId="0" fontId="0" fillId="17" borderId="8" applyNumberFormat="0" applyAlignment="0" applyProtection="0"/>
    <xf numFmtId="0" fontId="0" fillId="17" borderId="8" applyNumberFormat="0" applyAlignment="0" applyProtection="0"/>
    <xf numFmtId="0" fontId="52" fillId="17" borderId="8" applyNumberFormat="0" applyAlignment="0" applyProtection="0"/>
    <xf numFmtId="0" fontId="52" fillId="17" borderId="8" applyNumberFormat="0" applyAlignment="0" applyProtection="0"/>
    <xf numFmtId="0" fontId="52" fillId="17" borderId="8" applyNumberFormat="0" applyAlignment="0" applyProtection="0"/>
    <xf numFmtId="0" fontId="0" fillId="17" borderId="8" applyNumberFormat="0" applyAlignment="0" applyProtection="0"/>
    <xf numFmtId="0" fontId="52" fillId="17" borderId="8" applyNumberFormat="0" applyAlignment="0" applyProtection="0"/>
    <xf numFmtId="0" fontId="52" fillId="17" borderId="8" applyNumberFormat="0" applyAlignment="0" applyProtection="0"/>
    <xf numFmtId="0" fontId="52" fillId="17" borderId="8" applyNumberFormat="0" applyAlignment="0" applyProtection="0"/>
    <xf numFmtId="0" fontId="52" fillId="17" borderId="8" applyNumberFormat="0" applyAlignment="0" applyProtection="0"/>
    <xf numFmtId="0" fontId="52" fillId="17" borderId="8" applyNumberFormat="0" applyAlignment="0" applyProtection="0"/>
    <xf numFmtId="0" fontId="52" fillId="17" borderId="8" applyNumberFormat="0" applyAlignment="0" applyProtection="0"/>
    <xf numFmtId="0" fontId="52" fillId="17" borderId="8" applyNumberFormat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17" borderId="8" applyNumberFormat="0" applyAlignment="0" applyProtection="0"/>
    <xf numFmtId="0" fontId="52" fillId="17" borderId="8" applyNumberFormat="0" applyAlignment="0" applyProtection="0"/>
    <xf numFmtId="0" fontId="52" fillId="17" borderId="8" applyNumberFormat="0" applyAlignment="0" applyProtection="0"/>
    <xf numFmtId="0" fontId="52" fillId="17" borderId="8" applyNumberFormat="0" applyAlignment="0" applyProtection="0"/>
    <xf numFmtId="0" fontId="52" fillId="17" borderId="8" applyNumberFormat="0" applyAlignment="0" applyProtection="0"/>
    <xf numFmtId="0" fontId="0" fillId="17" borderId="8" applyNumberFormat="0" applyAlignment="0" applyProtection="0"/>
    <xf numFmtId="0" fontId="0" fillId="17" borderId="8" applyNumberFormat="0" applyAlignment="0" applyProtection="0"/>
    <xf numFmtId="0" fontId="0" fillId="17" borderId="8" applyNumberFormat="0" applyAlignment="0" applyProtection="0"/>
    <xf numFmtId="0" fontId="0" fillId="17" borderId="8" applyNumberFormat="0" applyAlignment="0" applyProtection="0"/>
    <xf numFmtId="0" fontId="0" fillId="17" borderId="8" applyNumberFormat="0" applyAlignment="0" applyProtection="0"/>
    <xf numFmtId="0" fontId="53" fillId="64" borderId="7" applyNumberFormat="0" applyFon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52" borderId="9" applyNumberFormat="0" applyAlignment="0" applyProtection="0"/>
    <xf numFmtId="0" fontId="62" fillId="52" borderId="9" applyNumberFormat="0" applyAlignment="0" applyProtection="0"/>
    <xf numFmtId="0" fontId="38" fillId="28" borderId="10" applyNumberFormat="0" applyAlignment="0" applyProtection="0"/>
    <xf numFmtId="0" fontId="38" fillId="28" borderId="10" applyNumberFormat="0" applyAlignment="0" applyProtection="0"/>
    <xf numFmtId="0" fontId="38" fillId="28" borderId="10" applyNumberFormat="0" applyAlignment="0" applyProtection="0"/>
    <xf numFmtId="0" fontId="38" fillId="28" borderId="10" applyNumberFormat="0" applyAlignment="0" applyProtection="0"/>
    <xf numFmtId="0" fontId="38" fillId="28" borderId="10" applyNumberFormat="0" applyAlignment="0" applyProtection="0"/>
    <xf numFmtId="0" fontId="38" fillId="28" borderId="10" applyNumberFormat="0" applyAlignment="0" applyProtection="0"/>
    <xf numFmtId="0" fontId="38" fillId="28" borderId="10" applyNumberFormat="0" applyAlignment="0" applyProtection="0"/>
    <xf numFmtId="0" fontId="38" fillId="28" borderId="10" applyNumberFormat="0" applyAlignment="0" applyProtection="0"/>
    <xf numFmtId="0" fontId="38" fillId="28" borderId="10" applyNumberFormat="0" applyAlignment="0" applyProtection="0"/>
    <xf numFmtId="0" fontId="38" fillId="28" borderId="10" applyNumberFormat="0" applyAlignment="0" applyProtection="0"/>
    <xf numFmtId="0" fontId="38" fillId="28" borderId="10" applyNumberFormat="0" applyAlignment="0" applyProtection="0"/>
    <xf numFmtId="0" fontId="38" fillId="28" borderId="10" applyNumberFormat="0" applyAlignment="0" applyProtection="0"/>
    <xf numFmtId="0" fontId="38" fillId="28" borderId="10" applyNumberFormat="0" applyAlignment="0" applyProtection="0"/>
    <xf numFmtId="0" fontId="38" fillId="28" borderId="10" applyNumberFormat="0" applyAlignment="0" applyProtection="0"/>
    <xf numFmtId="0" fontId="38" fillId="28" borderId="10" applyNumberFormat="0" applyAlignment="0" applyProtection="0"/>
    <xf numFmtId="0" fontId="38" fillId="28" borderId="10" applyNumberFormat="0" applyAlignment="0" applyProtection="0"/>
    <xf numFmtId="0" fontId="38" fillId="28" borderId="10" applyNumberFormat="0" applyAlignment="0" applyProtection="0"/>
    <xf numFmtId="0" fontId="38" fillId="28" borderId="10" applyNumberFormat="0" applyAlignment="0" applyProtection="0"/>
    <xf numFmtId="0" fontId="38" fillId="28" borderId="10" applyNumberFormat="0" applyAlignment="0" applyProtection="0"/>
    <xf numFmtId="0" fontId="38" fillId="28" borderId="10" applyNumberFormat="0" applyAlignment="0" applyProtection="0"/>
    <xf numFmtId="0" fontId="38" fillId="28" borderId="10" applyNumberFormat="0" applyAlignment="0" applyProtection="0"/>
    <xf numFmtId="0" fontId="38" fillId="28" borderId="10" applyNumberFormat="0" applyAlignment="0" applyProtection="0"/>
    <xf numFmtId="0" fontId="38" fillId="28" borderId="10" applyNumberFormat="0" applyAlignment="0" applyProtection="0"/>
    <xf numFmtId="0" fontId="38" fillId="28" borderId="10" applyNumberFormat="0" applyAlignment="0" applyProtection="0"/>
    <xf numFmtId="0" fontId="38" fillId="28" borderId="10" applyNumberFormat="0" applyAlignment="0" applyProtection="0"/>
    <xf numFmtId="0" fontId="38" fillId="28" borderId="10" applyNumberFormat="0" applyAlignment="0" applyProtection="0"/>
    <xf numFmtId="0" fontId="38" fillId="28" borderId="10" applyNumberFormat="0" applyAlignment="0" applyProtection="0"/>
    <xf numFmtId="0" fontId="38" fillId="28" borderId="10" applyNumberFormat="0" applyAlignment="0" applyProtection="0"/>
    <xf numFmtId="0" fontId="38" fillId="28" borderId="10" applyNumberFormat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8" fillId="13" borderId="10" applyNumberFormat="0" applyAlignment="0" applyProtection="0"/>
    <xf numFmtId="0" fontId="38" fillId="28" borderId="10" applyNumberFormat="0" applyAlignment="0" applyProtection="0"/>
    <xf numFmtId="0" fontId="38" fillId="13" borderId="10" applyNumberFormat="0" applyAlignment="0" applyProtection="0"/>
    <xf numFmtId="0" fontId="38" fillId="13" borderId="10" applyNumberFormat="0" applyAlignment="0" applyProtection="0"/>
    <xf numFmtId="0" fontId="38" fillId="13" borderId="10" applyNumberFormat="0" applyAlignment="0" applyProtection="0"/>
    <xf numFmtId="0" fontId="38" fillId="28" borderId="10" applyNumberFormat="0" applyAlignment="0" applyProtection="0"/>
    <xf numFmtId="0" fontId="38" fillId="28" borderId="10" applyNumberFormat="0" applyAlignment="0" applyProtection="0"/>
    <xf numFmtId="0" fontId="38" fillId="28" borderId="10" applyNumberFormat="0" applyAlignment="0" applyProtection="0"/>
    <xf numFmtId="0" fontId="38" fillId="28" borderId="10" applyNumberFormat="0" applyAlignment="0" applyProtection="0"/>
    <xf numFmtId="0" fontId="38" fillId="28" borderId="10" applyNumberFormat="0" applyAlignment="0" applyProtection="0"/>
    <xf numFmtId="4" fontId="11" fillId="65" borderId="11" applyNumberFormat="0" applyProtection="0">
      <alignment horizontal="left" vertical="center" indent="1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2" fillId="0" borderId="16" applyNumberFormat="0" applyFill="0" applyAlignment="0" applyProtection="0"/>
    <xf numFmtId="0" fontId="48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3" fillId="0" borderId="17" applyNumberFormat="0" applyFill="0" applyAlignment="0" applyProtection="0"/>
    <xf numFmtId="0" fontId="49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52" fillId="0" borderId="0">
      <alignment/>
      <protection/>
    </xf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52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52" fillId="0" borderId="0">
      <alignment/>
      <protection/>
    </xf>
    <xf numFmtId="0" fontId="28" fillId="0" borderId="21" applyNumberFormat="0" applyFill="0" applyAlignment="0" applyProtection="0"/>
    <xf numFmtId="0" fontId="69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2" applyNumberFormat="0" applyFill="0" applyAlignment="0" applyProtection="0"/>
  </cellStyleXfs>
  <cellXfs count="387">
    <xf numFmtId="0" fontId="0" fillId="0" borderId="0" xfId="0" applyAlignment="1">
      <alignment/>
    </xf>
    <xf numFmtId="165" fontId="4" fillId="0" borderId="0" xfId="0" applyNumberFormat="1" applyFont="1" applyAlignment="1">
      <alignment horizontal="centerContinuous"/>
    </xf>
    <xf numFmtId="165" fontId="0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7" fillId="0" borderId="0" xfId="0" applyNumberFormat="1" applyFont="1" applyAlignment="1">
      <alignment horizontal="centerContinuous"/>
    </xf>
    <xf numFmtId="165" fontId="8" fillId="0" borderId="0" xfId="0" applyNumberFormat="1" applyFont="1" applyAlignment="1">
      <alignment horizontal="centerContinuous"/>
    </xf>
    <xf numFmtId="165" fontId="9" fillId="0" borderId="0" xfId="0" applyNumberFormat="1" applyFont="1" applyAlignment="1">
      <alignment horizontal="centerContinuous"/>
    </xf>
    <xf numFmtId="165" fontId="10" fillId="0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11" fillId="0" borderId="23" xfId="0" applyNumberFormat="1" applyFont="1" applyBorder="1" applyAlignment="1">
      <alignment/>
    </xf>
    <xf numFmtId="165" fontId="12" fillId="0" borderId="24" xfId="0" applyNumberFormat="1" applyFont="1" applyFill="1" applyBorder="1" applyAlignment="1">
      <alignment horizontal="center"/>
    </xf>
    <xf numFmtId="165" fontId="12" fillId="0" borderId="25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5" fontId="11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11" fillId="0" borderId="26" xfId="0" applyNumberFormat="1" applyFont="1" applyBorder="1" applyAlignment="1">
      <alignment/>
    </xf>
    <xf numFmtId="165" fontId="12" fillId="0" borderId="27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quotePrefix="1">
      <alignment horizontal="center"/>
    </xf>
    <xf numFmtId="165" fontId="0" fillId="0" borderId="28" xfId="0" applyNumberFormat="1" applyFont="1" applyBorder="1" applyAlignment="1">
      <alignment/>
    </xf>
    <xf numFmtId="165" fontId="0" fillId="0" borderId="29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11" fillId="0" borderId="28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165" fontId="11" fillId="0" borderId="0" xfId="0" applyNumberFormat="1" applyFont="1" applyFill="1" applyBorder="1" applyAlignment="1">
      <alignment/>
    </xf>
    <xf numFmtId="165" fontId="12" fillId="0" borderId="0" xfId="0" applyNumberFormat="1" applyFont="1" applyFill="1" applyBorder="1" applyAlignment="1">
      <alignment/>
    </xf>
    <xf numFmtId="165" fontId="10" fillId="0" borderId="30" xfId="0" applyNumberFormat="1" applyFont="1" applyFill="1" applyBorder="1" applyAlignment="1">
      <alignment/>
    </xf>
    <xf numFmtId="165" fontId="10" fillId="0" borderId="31" xfId="0" applyNumberFormat="1" applyFont="1" applyFill="1" applyBorder="1" applyAlignment="1">
      <alignment/>
    </xf>
    <xf numFmtId="165" fontId="10" fillId="0" borderId="0" xfId="0" applyNumberFormat="1" applyFont="1" applyBorder="1" applyAlignment="1">
      <alignment/>
    </xf>
    <xf numFmtId="165" fontId="1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12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/>
    </xf>
    <xf numFmtId="165" fontId="12" fillId="0" borderId="0" xfId="0" applyNumberFormat="1" applyFont="1" applyFill="1" applyBorder="1" applyAlignment="1">
      <alignment vertical="center"/>
    </xf>
    <xf numFmtId="165" fontId="10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5" fontId="10" fillId="0" borderId="0" xfId="0" applyNumberFormat="1" applyFont="1" applyAlignment="1">
      <alignment horizontal="centerContinuous"/>
    </xf>
    <xf numFmtId="165" fontId="0" fillId="0" borderId="0" xfId="0" applyNumberFormat="1" applyFont="1" applyAlignment="1">
      <alignment horizontal="centerContinuous"/>
    </xf>
    <xf numFmtId="4" fontId="10" fillId="0" borderId="0" xfId="0" applyNumberFormat="1" applyFont="1" applyBorder="1" applyAlignment="1">
      <alignment/>
    </xf>
    <xf numFmtId="165" fontId="12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Fill="1" applyAlignment="1">
      <alignment/>
    </xf>
    <xf numFmtId="165" fontId="15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165" fontId="11" fillId="0" borderId="32" xfId="0" applyNumberFormat="1" applyFont="1" applyBorder="1" applyAlignment="1">
      <alignment/>
    </xf>
    <xf numFmtId="165" fontId="12" fillId="0" borderId="33" xfId="0" applyNumberFormat="1" applyFont="1" applyBorder="1" applyAlignment="1">
      <alignment horizontal="center"/>
    </xf>
    <xf numFmtId="165" fontId="0" fillId="0" borderId="34" xfId="0" applyNumberFormat="1" applyFont="1" applyBorder="1" applyAlignment="1">
      <alignment/>
    </xf>
    <xf numFmtId="165" fontId="0" fillId="0" borderId="30" xfId="0" applyNumberFormat="1" applyFont="1" applyFill="1" applyBorder="1" applyAlignment="1">
      <alignment/>
    </xf>
    <xf numFmtId="165" fontId="11" fillId="0" borderId="0" xfId="0" applyNumberFormat="1" applyFont="1" applyBorder="1" applyAlignment="1">
      <alignment/>
    </xf>
    <xf numFmtId="165" fontId="5" fillId="0" borderId="35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10" fillId="0" borderId="35" xfId="0" applyNumberFormat="1" applyFont="1" applyFill="1" applyBorder="1" applyAlignment="1">
      <alignment/>
    </xf>
    <xf numFmtId="165" fontId="10" fillId="0" borderId="11" xfId="0" applyNumberFormat="1" applyFont="1" applyFill="1" applyBorder="1" applyAlignment="1">
      <alignment/>
    </xf>
    <xf numFmtId="165" fontId="10" fillId="0" borderId="36" xfId="0" applyNumberFormat="1" applyFont="1" applyFill="1" applyBorder="1" applyAlignment="1">
      <alignment/>
    </xf>
    <xf numFmtId="165" fontId="5" fillId="0" borderId="31" xfId="0" applyNumberFormat="1" applyFont="1" applyFill="1" applyBorder="1" applyAlignment="1">
      <alignment/>
    </xf>
    <xf numFmtId="165" fontId="12" fillId="0" borderId="0" xfId="0" applyNumberFormat="1" applyFont="1" applyFill="1" applyBorder="1" applyAlignment="1">
      <alignment/>
    </xf>
    <xf numFmtId="165" fontId="11" fillId="0" borderId="28" xfId="0" applyNumberFormat="1" applyFont="1" applyBorder="1" applyAlignment="1">
      <alignment/>
    </xf>
    <xf numFmtId="165" fontId="11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11" fillId="0" borderId="37" xfId="0" applyNumberFormat="1" applyFont="1" applyBorder="1" applyAlignment="1">
      <alignment/>
    </xf>
    <xf numFmtId="165" fontId="0" fillId="0" borderId="0" xfId="0" applyNumberFormat="1" applyFont="1" applyFill="1" applyAlignment="1">
      <alignment horizontal="centerContinuous"/>
    </xf>
    <xf numFmtId="165" fontId="9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Continuous"/>
    </xf>
    <xf numFmtId="165" fontId="9" fillId="0" borderId="0" xfId="0" applyNumberFormat="1" applyFont="1" applyAlignment="1">
      <alignment horizontal="center"/>
    </xf>
    <xf numFmtId="165" fontId="5" fillId="0" borderId="0" xfId="0" applyNumberFormat="1" applyFont="1" applyFill="1" applyAlignment="1">
      <alignment/>
    </xf>
    <xf numFmtId="165" fontId="0" fillId="0" borderId="38" xfId="0" applyNumberFormat="1" applyFont="1" applyFill="1" applyBorder="1" applyAlignment="1">
      <alignment/>
    </xf>
    <xf numFmtId="165" fontId="10" fillId="0" borderId="31" xfId="0" applyNumberFormat="1" applyFont="1" applyFill="1" applyBorder="1" applyAlignment="1">
      <alignment/>
    </xf>
    <xf numFmtId="9" fontId="0" fillId="0" borderId="0" xfId="1549" applyFont="1" applyAlignment="1">
      <alignment/>
    </xf>
    <xf numFmtId="165" fontId="10" fillId="0" borderId="0" xfId="0" applyNumberFormat="1" applyFont="1" applyFill="1" applyAlignment="1">
      <alignment/>
    </xf>
    <xf numFmtId="166" fontId="10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 horizontal="centerContinuous"/>
    </xf>
    <xf numFmtId="4" fontId="10" fillId="0" borderId="0" xfId="0" applyNumberFormat="1" applyFont="1" applyFill="1" applyBorder="1" applyAlignment="1">
      <alignment/>
    </xf>
    <xf numFmtId="165" fontId="12" fillId="0" borderId="0" xfId="0" applyNumberFormat="1" applyFont="1" applyFill="1" applyAlignment="1">
      <alignment/>
    </xf>
    <xf numFmtId="1" fontId="12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165" fontId="12" fillId="0" borderId="30" xfId="0" applyNumberFormat="1" applyFont="1" applyBorder="1" applyAlignment="1">
      <alignment/>
    </xf>
    <xf numFmtId="165" fontId="12" fillId="0" borderId="36" xfId="0" applyNumberFormat="1" applyFont="1" applyFill="1" applyBorder="1" applyAlignment="1">
      <alignment/>
    </xf>
    <xf numFmtId="165" fontId="0" fillId="0" borderId="39" xfId="0" applyNumberFormat="1" applyFont="1" applyFill="1" applyBorder="1" applyAlignment="1">
      <alignment/>
    </xf>
    <xf numFmtId="165" fontId="10" fillId="0" borderId="40" xfId="0" applyNumberFormat="1" applyFont="1" applyFill="1" applyBorder="1" applyAlignment="1">
      <alignment/>
    </xf>
    <xf numFmtId="165" fontId="10" fillId="0" borderId="41" xfId="0" applyNumberFormat="1" applyFont="1" applyFill="1" applyBorder="1" applyAlignment="1">
      <alignment/>
    </xf>
    <xf numFmtId="165" fontId="10" fillId="0" borderId="0" xfId="0" applyNumberFormat="1" applyFont="1" applyAlignment="1">
      <alignment horizontal="left"/>
    </xf>
    <xf numFmtId="1" fontId="12" fillId="0" borderId="40" xfId="0" applyNumberFormat="1" applyFont="1" applyFill="1" applyBorder="1" applyAlignment="1">
      <alignment horizontal="center"/>
    </xf>
    <xf numFmtId="165" fontId="10" fillId="0" borderId="30" xfId="0" applyNumberFormat="1" applyFont="1" applyBorder="1" applyAlignment="1">
      <alignment/>
    </xf>
    <xf numFmtId="165" fontId="10" fillId="0" borderId="30" xfId="0" applyNumberFormat="1" applyFont="1" applyBorder="1" applyAlignment="1">
      <alignment horizontal="left"/>
    </xf>
    <xf numFmtId="165" fontId="0" fillId="0" borderId="37" xfId="0" applyNumberFormat="1" applyFont="1" applyBorder="1" applyAlignment="1">
      <alignment/>
    </xf>
    <xf numFmtId="165" fontId="12" fillId="0" borderId="42" xfId="0" applyNumberFormat="1" applyFont="1" applyBorder="1" applyAlignment="1">
      <alignment/>
    </xf>
    <xf numFmtId="165" fontId="12" fillId="0" borderId="43" xfId="0" applyNumberFormat="1" applyFont="1" applyBorder="1" applyAlignment="1">
      <alignment/>
    </xf>
    <xf numFmtId="165" fontId="10" fillId="0" borderId="43" xfId="0" applyNumberFormat="1" applyFont="1" applyFill="1" applyBorder="1" applyAlignment="1">
      <alignment/>
    </xf>
    <xf numFmtId="165" fontId="10" fillId="0" borderId="44" xfId="0" applyNumberFormat="1" applyFont="1" applyFill="1" applyBorder="1" applyAlignment="1">
      <alignment/>
    </xf>
    <xf numFmtId="165" fontId="12" fillId="0" borderId="41" xfId="0" applyNumberFormat="1" applyFont="1" applyFill="1" applyBorder="1" applyAlignment="1">
      <alignment/>
    </xf>
    <xf numFmtId="165" fontId="10" fillId="0" borderId="27" xfId="0" applyNumberFormat="1" applyFont="1" applyBorder="1" applyAlignment="1">
      <alignment/>
    </xf>
    <xf numFmtId="165" fontId="10" fillId="0" borderId="11" xfId="0" applyNumberFormat="1" applyFont="1" applyBorder="1" applyAlignment="1">
      <alignment/>
    </xf>
    <xf numFmtId="165" fontId="17" fillId="0" borderId="0" xfId="0" applyNumberFormat="1" applyFont="1" applyAlignment="1">
      <alignment horizontal="center"/>
    </xf>
    <xf numFmtId="165" fontId="10" fillId="0" borderId="42" xfId="0" applyNumberFormat="1" applyFont="1" applyBorder="1" applyAlignment="1">
      <alignment/>
    </xf>
    <xf numFmtId="165" fontId="10" fillId="0" borderId="0" xfId="0" applyNumberFormat="1" applyFont="1" applyFill="1" applyBorder="1" applyAlignment="1">
      <alignment horizontal="center"/>
    </xf>
    <xf numFmtId="165" fontId="12" fillId="0" borderId="32" xfId="0" applyNumberFormat="1" applyFont="1" applyBorder="1" applyAlignment="1">
      <alignment horizontal="center"/>
    </xf>
    <xf numFmtId="165" fontId="0" fillId="0" borderId="0" xfId="0" applyNumberFormat="1" applyFill="1" applyAlignment="1">
      <alignment/>
    </xf>
    <xf numFmtId="165" fontId="10" fillId="0" borderId="29" xfId="0" applyNumberFormat="1" applyFont="1" applyFill="1" applyBorder="1" applyAlignment="1">
      <alignment/>
    </xf>
    <xf numFmtId="165" fontId="10" fillId="0" borderId="39" xfId="0" applyNumberFormat="1" applyFont="1" applyFill="1" applyBorder="1" applyAlignment="1">
      <alignment/>
    </xf>
    <xf numFmtId="165" fontId="10" fillId="0" borderId="0" xfId="0" applyNumberFormat="1" applyFont="1" applyFill="1" applyAlignment="1">
      <alignment horizontal="center"/>
    </xf>
    <xf numFmtId="0" fontId="70" fillId="66" borderId="36" xfId="0" applyFont="1" applyFill="1" applyBorder="1" applyAlignment="1">
      <alignment/>
    </xf>
    <xf numFmtId="167" fontId="70" fillId="66" borderId="36" xfId="0" applyNumberFormat="1" applyFont="1" applyFill="1" applyBorder="1" applyAlignment="1">
      <alignment/>
    </xf>
    <xf numFmtId="0" fontId="20" fillId="0" borderId="0" xfId="0" applyFont="1" applyAlignment="1">
      <alignment/>
    </xf>
    <xf numFmtId="167" fontId="20" fillId="0" borderId="0" xfId="0" applyNumberFormat="1" applyFont="1" applyAlignment="1">
      <alignment/>
    </xf>
    <xf numFmtId="0" fontId="20" fillId="0" borderId="35" xfId="0" applyFont="1" applyBorder="1" applyAlignment="1">
      <alignment horizontal="right"/>
    </xf>
    <xf numFmtId="0" fontId="20" fillId="0" borderId="0" xfId="0" applyFont="1" applyBorder="1" applyAlignment="1">
      <alignment/>
    </xf>
    <xf numFmtId="167" fontId="20" fillId="0" borderId="34" xfId="0" applyNumberFormat="1" applyFont="1" applyBorder="1" applyAlignment="1">
      <alignment/>
    </xf>
    <xf numFmtId="0" fontId="20" fillId="0" borderId="35" xfId="0" applyFont="1" applyBorder="1" applyAlignment="1">
      <alignment/>
    </xf>
    <xf numFmtId="167" fontId="20" fillId="0" borderId="34" xfId="0" applyNumberFormat="1" applyFont="1" applyBorder="1" applyAlignment="1">
      <alignment horizontal="center"/>
    </xf>
    <xf numFmtId="167" fontId="20" fillId="0" borderId="30" xfId="0" applyNumberFormat="1" applyFont="1" applyBorder="1" applyAlignment="1">
      <alignment/>
    </xf>
    <xf numFmtId="167" fontId="20" fillId="0" borderId="30" xfId="0" applyNumberFormat="1" applyFont="1" applyBorder="1" applyAlignment="1">
      <alignment horizontal="center"/>
    </xf>
    <xf numFmtId="0" fontId="70" fillId="66" borderId="36" xfId="0" applyFont="1" applyFill="1" applyBorder="1" applyAlignment="1">
      <alignment horizontal="center" wrapText="1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0" fontId="17" fillId="0" borderId="35" xfId="0" applyFont="1" applyBorder="1" applyAlignment="1">
      <alignment/>
    </xf>
    <xf numFmtId="0" fontId="17" fillId="0" borderId="0" xfId="0" applyFont="1" applyBorder="1" applyAlignment="1">
      <alignment/>
    </xf>
    <xf numFmtId="167" fontId="17" fillId="0" borderId="30" xfId="0" applyNumberFormat="1" applyFont="1" applyBorder="1" applyAlignment="1">
      <alignment/>
    </xf>
    <xf numFmtId="167" fontId="17" fillId="0" borderId="34" xfId="0" applyNumberFormat="1" applyFont="1" applyBorder="1" applyAlignment="1">
      <alignment/>
    </xf>
    <xf numFmtId="0" fontId="17" fillId="0" borderId="30" xfId="0" applyFont="1" applyBorder="1" applyAlignment="1">
      <alignment horizontal="center"/>
    </xf>
    <xf numFmtId="167" fontId="17" fillId="0" borderId="30" xfId="0" applyNumberFormat="1" applyFont="1" applyBorder="1" applyAlignment="1">
      <alignment horizontal="center"/>
    </xf>
    <xf numFmtId="167" fontId="17" fillId="0" borderId="34" xfId="0" applyNumberFormat="1" applyFont="1" applyBorder="1" applyAlignment="1">
      <alignment horizontal="center"/>
    </xf>
    <xf numFmtId="0" fontId="17" fillId="0" borderId="45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11" xfId="0" applyFont="1" applyBorder="1" applyAlignment="1">
      <alignment horizontal="center"/>
    </xf>
    <xf numFmtId="167" fontId="17" fillId="0" borderId="11" xfId="0" applyNumberFormat="1" applyFont="1" applyBorder="1" applyAlignment="1">
      <alignment/>
    </xf>
    <xf numFmtId="167" fontId="17" fillId="0" borderId="33" xfId="0" applyNumberFormat="1" applyFont="1" applyBorder="1" applyAlignment="1">
      <alignment/>
    </xf>
    <xf numFmtId="167" fontId="17" fillId="0" borderId="0" xfId="0" applyNumberFormat="1" applyFont="1" applyAlignment="1">
      <alignment/>
    </xf>
    <xf numFmtId="168" fontId="20" fillId="0" borderId="34" xfId="0" applyNumberFormat="1" applyFont="1" applyBorder="1" applyAlignment="1">
      <alignment/>
    </xf>
    <xf numFmtId="165" fontId="17" fillId="0" borderId="0" xfId="0" applyNumberFormat="1" applyFont="1" applyAlignment="1">
      <alignment/>
    </xf>
    <xf numFmtId="165" fontId="17" fillId="0" borderId="0" xfId="0" applyNumberFormat="1" applyFont="1" applyFill="1" applyAlignment="1">
      <alignment/>
    </xf>
    <xf numFmtId="165" fontId="20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/>
    </xf>
    <xf numFmtId="165" fontId="17" fillId="0" borderId="23" xfId="0" applyNumberFormat="1" applyFont="1" applyBorder="1" applyAlignment="1">
      <alignment/>
    </xf>
    <xf numFmtId="165" fontId="17" fillId="0" borderId="32" xfId="0" applyNumberFormat="1" applyFont="1" applyBorder="1" applyAlignment="1">
      <alignment/>
    </xf>
    <xf numFmtId="165" fontId="17" fillId="0" borderId="32" xfId="0" applyNumberFormat="1" applyFont="1" applyBorder="1" applyAlignment="1">
      <alignment horizontal="center"/>
    </xf>
    <xf numFmtId="165" fontId="17" fillId="0" borderId="24" xfId="0" applyNumberFormat="1" applyFont="1" applyFill="1" applyBorder="1" applyAlignment="1">
      <alignment horizontal="center"/>
    </xf>
    <xf numFmtId="165" fontId="17" fillId="0" borderId="25" xfId="0" applyNumberFormat="1" applyFont="1" applyFill="1" applyBorder="1" applyAlignment="1">
      <alignment horizontal="center"/>
    </xf>
    <xf numFmtId="165" fontId="17" fillId="0" borderId="26" xfId="0" applyNumberFormat="1" applyFont="1" applyBorder="1" applyAlignment="1">
      <alignment/>
    </xf>
    <xf numFmtId="165" fontId="17" fillId="0" borderId="33" xfId="0" applyNumberFormat="1" applyFont="1" applyBorder="1" applyAlignment="1">
      <alignment horizontal="center"/>
    </xf>
    <xf numFmtId="1" fontId="17" fillId="0" borderId="11" xfId="0" applyNumberFormat="1" applyFont="1" applyFill="1" applyBorder="1" applyAlignment="1">
      <alignment horizontal="center"/>
    </xf>
    <xf numFmtId="1" fontId="17" fillId="0" borderId="40" xfId="0" applyNumberFormat="1" applyFont="1" applyFill="1" applyBorder="1" applyAlignment="1">
      <alignment horizontal="center"/>
    </xf>
    <xf numFmtId="165" fontId="20" fillId="0" borderId="28" xfId="0" applyNumberFormat="1" applyFont="1" applyBorder="1" applyAlignment="1">
      <alignment/>
    </xf>
    <xf numFmtId="165" fontId="20" fillId="0" borderId="34" xfId="0" applyNumberFormat="1" applyFont="1" applyBorder="1" applyAlignment="1">
      <alignment/>
    </xf>
    <xf numFmtId="165" fontId="17" fillId="0" borderId="34" xfId="0" applyNumberFormat="1" applyFont="1" applyBorder="1" applyAlignment="1">
      <alignment horizontal="center"/>
    </xf>
    <xf numFmtId="167" fontId="20" fillId="0" borderId="30" xfId="0" applyNumberFormat="1" applyFont="1" applyFill="1" applyBorder="1" applyAlignment="1">
      <alignment/>
    </xf>
    <xf numFmtId="167" fontId="20" fillId="0" borderId="39" xfId="0" applyNumberFormat="1" applyFont="1" applyFill="1" applyBorder="1" applyAlignment="1">
      <alignment/>
    </xf>
    <xf numFmtId="165" fontId="17" fillId="0" borderId="28" xfId="0" applyNumberFormat="1" applyFont="1" applyBorder="1" applyAlignment="1">
      <alignment/>
    </xf>
    <xf numFmtId="165" fontId="17" fillId="0" borderId="0" xfId="0" applyNumberFormat="1" applyFont="1" applyBorder="1" applyAlignment="1">
      <alignment/>
    </xf>
    <xf numFmtId="165" fontId="17" fillId="0" borderId="30" xfId="0" applyNumberFormat="1" applyFont="1" applyBorder="1" applyAlignment="1">
      <alignment horizontal="center"/>
    </xf>
    <xf numFmtId="167" fontId="17" fillId="0" borderId="30" xfId="0" applyNumberFormat="1" applyFont="1" applyFill="1" applyBorder="1" applyAlignment="1">
      <alignment/>
    </xf>
    <xf numFmtId="167" fontId="17" fillId="0" borderId="31" xfId="0" applyNumberFormat="1" applyFont="1" applyFill="1" applyBorder="1" applyAlignment="1">
      <alignment/>
    </xf>
    <xf numFmtId="167" fontId="17" fillId="0" borderId="30" xfId="0" applyNumberFormat="1" applyFont="1" applyFill="1" applyBorder="1" applyAlignment="1">
      <alignment/>
    </xf>
    <xf numFmtId="167" fontId="17" fillId="0" borderId="31" xfId="0" applyNumberFormat="1" applyFont="1" applyFill="1" applyBorder="1" applyAlignment="1">
      <alignment/>
    </xf>
    <xf numFmtId="165" fontId="20" fillId="0" borderId="0" xfId="0" applyNumberFormat="1" applyFont="1" applyBorder="1" applyAlignment="1">
      <alignment/>
    </xf>
    <xf numFmtId="167" fontId="20" fillId="0" borderId="35" xfId="0" applyNumberFormat="1" applyFont="1" applyFill="1" applyBorder="1" applyAlignment="1">
      <alignment/>
    </xf>
    <xf numFmtId="167" fontId="20" fillId="0" borderId="31" xfId="0" applyNumberFormat="1" applyFont="1" applyFill="1" applyBorder="1" applyAlignment="1">
      <alignment/>
    </xf>
    <xf numFmtId="167" fontId="20" fillId="0" borderId="30" xfId="0" applyNumberFormat="1" applyFont="1" applyFill="1" applyBorder="1" applyAlignment="1">
      <alignment/>
    </xf>
    <xf numFmtId="167" fontId="20" fillId="0" borderId="31" xfId="0" applyNumberFormat="1" applyFont="1" applyFill="1" applyBorder="1" applyAlignment="1">
      <alignment/>
    </xf>
    <xf numFmtId="165" fontId="20" fillId="0" borderId="0" xfId="0" applyNumberFormat="1" applyFont="1" applyBorder="1" applyAlignment="1">
      <alignment horizontal="left"/>
    </xf>
    <xf numFmtId="167" fontId="17" fillId="0" borderId="30" xfId="0" applyNumberFormat="1" applyFont="1" applyFill="1" applyBorder="1" applyAlignment="1">
      <alignment horizontal="center"/>
    </xf>
    <xf numFmtId="167" fontId="20" fillId="0" borderId="31" xfId="0" applyNumberFormat="1" applyFont="1" applyFill="1" applyBorder="1" applyAlignment="1">
      <alignment horizontal="center"/>
    </xf>
    <xf numFmtId="165" fontId="17" fillId="0" borderId="0" xfId="0" applyNumberFormat="1" applyFont="1" applyBorder="1" applyAlignment="1">
      <alignment horizontal="left"/>
    </xf>
    <xf numFmtId="165" fontId="17" fillId="0" borderId="35" xfId="0" applyNumberFormat="1" applyFont="1" applyBorder="1" applyAlignment="1">
      <alignment horizontal="center"/>
    </xf>
    <xf numFmtId="167" fontId="17" fillId="0" borderId="46" xfId="0" applyNumberFormat="1" applyFont="1" applyFill="1" applyBorder="1" applyAlignment="1">
      <alignment/>
    </xf>
    <xf numFmtId="167" fontId="17" fillId="0" borderId="41" xfId="0" applyNumberFormat="1" applyFont="1" applyFill="1" applyBorder="1" applyAlignment="1">
      <alignment/>
    </xf>
    <xf numFmtId="165" fontId="20" fillId="0" borderId="0" xfId="0" applyNumberFormat="1" applyFont="1" applyFill="1" applyAlignment="1">
      <alignment/>
    </xf>
    <xf numFmtId="165" fontId="20" fillId="0" borderId="0" xfId="0" applyNumberFormat="1" applyFont="1" applyAlignment="1">
      <alignment horizontal="left"/>
    </xf>
    <xf numFmtId="167" fontId="17" fillId="67" borderId="30" xfId="0" applyNumberFormat="1" applyFont="1" applyFill="1" applyBorder="1" applyAlignment="1">
      <alignment/>
    </xf>
    <xf numFmtId="167" fontId="20" fillId="0" borderId="0" xfId="0" applyNumberFormat="1" applyFont="1" applyFill="1" applyBorder="1" applyAlignment="1">
      <alignment/>
    </xf>
    <xf numFmtId="167" fontId="17" fillId="0" borderId="0" xfId="0" applyNumberFormat="1" applyFont="1" applyFill="1" applyAlignment="1">
      <alignment horizontal="center"/>
    </xf>
    <xf numFmtId="167" fontId="20" fillId="0" borderId="0" xfId="0" applyNumberFormat="1" applyFont="1" applyAlignment="1">
      <alignment horizontal="center"/>
    </xf>
    <xf numFmtId="167" fontId="17" fillId="0" borderId="0" xfId="0" applyNumberFormat="1" applyFont="1" applyAlignment="1">
      <alignment horizontal="center"/>
    </xf>
    <xf numFmtId="0" fontId="20" fillId="0" borderId="47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9" xfId="0" applyFont="1" applyBorder="1" applyAlignment="1">
      <alignment/>
    </xf>
    <xf numFmtId="0" fontId="17" fillId="0" borderId="28" xfId="0" applyFont="1" applyBorder="1" applyAlignment="1">
      <alignment/>
    </xf>
    <xf numFmtId="167" fontId="17" fillId="0" borderId="29" xfId="0" applyNumberFormat="1" applyFont="1" applyBorder="1" applyAlignment="1">
      <alignment/>
    </xf>
    <xf numFmtId="167" fontId="17" fillId="0" borderId="50" xfId="0" applyNumberFormat="1" applyFont="1" applyBorder="1" applyAlignment="1">
      <alignment/>
    </xf>
    <xf numFmtId="0" fontId="20" fillId="0" borderId="28" xfId="0" applyFont="1" applyBorder="1" applyAlignment="1">
      <alignment/>
    </xf>
    <xf numFmtId="167" fontId="20" fillId="0" borderId="46" xfId="0" applyNumberFormat="1" applyFont="1" applyBorder="1" applyAlignment="1">
      <alignment/>
    </xf>
    <xf numFmtId="167" fontId="20" fillId="0" borderId="46" xfId="0" applyNumberFormat="1" applyFont="1" applyBorder="1" applyAlignment="1">
      <alignment horizontal="center"/>
    </xf>
    <xf numFmtId="167" fontId="17" fillId="0" borderId="46" xfId="0" applyNumberFormat="1" applyFont="1" applyBorder="1" applyAlignment="1">
      <alignment/>
    </xf>
    <xf numFmtId="167" fontId="17" fillId="0" borderId="46" xfId="0" applyNumberFormat="1" applyFont="1" applyBorder="1" applyAlignment="1">
      <alignment horizontal="center"/>
    </xf>
    <xf numFmtId="0" fontId="17" fillId="0" borderId="37" xfId="0" applyFont="1" applyBorder="1" applyAlignment="1">
      <alignment/>
    </xf>
    <xf numFmtId="0" fontId="17" fillId="0" borderId="43" xfId="0" applyFont="1" applyBorder="1" applyAlignment="1">
      <alignment horizontal="center"/>
    </xf>
    <xf numFmtId="167" fontId="17" fillId="0" borderId="43" xfId="0" applyNumberFormat="1" applyFont="1" applyBorder="1" applyAlignment="1">
      <alignment/>
    </xf>
    <xf numFmtId="167" fontId="17" fillId="0" borderId="51" xfId="0" applyNumberFormat="1" applyFont="1" applyBorder="1" applyAlignment="1">
      <alignment/>
    </xf>
    <xf numFmtId="0" fontId="20" fillId="0" borderId="48" xfId="0" applyFont="1" applyBorder="1" applyAlignment="1">
      <alignment horizontal="center" wrapText="1"/>
    </xf>
    <xf numFmtId="165" fontId="17" fillId="0" borderId="0" xfId="0" applyNumberFormat="1" applyFont="1" applyAlignment="1">
      <alignment/>
    </xf>
    <xf numFmtId="165" fontId="10" fillId="0" borderId="0" xfId="0" applyNumberFormat="1" applyFont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22" fillId="0" borderId="0" xfId="0" applyNumberFormat="1" applyFont="1" applyAlignment="1">
      <alignment horizontal="right"/>
    </xf>
    <xf numFmtId="165" fontId="22" fillId="0" borderId="0" xfId="0" applyNumberFormat="1" applyFont="1" applyAlignment="1">
      <alignment/>
    </xf>
    <xf numFmtId="165" fontId="12" fillId="0" borderId="27" xfId="0" applyNumberFormat="1" applyFont="1" applyFill="1" applyBorder="1" applyAlignment="1">
      <alignment/>
    </xf>
    <xf numFmtId="165" fontId="23" fillId="0" borderId="0" xfId="0" applyNumberFormat="1" applyFont="1" applyAlignment="1">
      <alignment/>
    </xf>
    <xf numFmtId="165" fontId="17" fillId="0" borderId="34" xfId="0" applyNumberFormat="1" applyFont="1" applyFill="1" applyBorder="1" applyAlignment="1">
      <alignment/>
    </xf>
    <xf numFmtId="165" fontId="11" fillId="0" borderId="0" xfId="0" applyNumberFormat="1" applyFont="1" applyFill="1" applyAlignment="1">
      <alignment/>
    </xf>
    <xf numFmtId="165" fontId="12" fillId="0" borderId="0" xfId="0" applyNumberFormat="1" applyFont="1" applyFill="1" applyAlignment="1">
      <alignment horizontal="center"/>
    </xf>
    <xf numFmtId="165" fontId="12" fillId="0" borderId="52" xfId="0" applyNumberFormat="1" applyFont="1" applyBorder="1" applyAlignment="1">
      <alignment/>
    </xf>
    <xf numFmtId="165" fontId="12" fillId="0" borderId="27" xfId="0" applyNumberFormat="1" applyFont="1" applyFill="1" applyBorder="1" applyAlignment="1">
      <alignment horizontal="right"/>
    </xf>
    <xf numFmtId="165" fontId="10" fillId="0" borderId="53" xfId="0" applyNumberFormat="1" applyFont="1" applyBorder="1" applyAlignment="1">
      <alignment horizontal="right"/>
    </xf>
    <xf numFmtId="165" fontId="10" fillId="0" borderId="0" xfId="0" applyNumberFormat="1" applyFont="1" applyFill="1" applyAlignment="1">
      <alignment horizontal="right"/>
    </xf>
    <xf numFmtId="165" fontId="17" fillId="0" borderId="30" xfId="0" applyNumberFormat="1" applyFont="1" applyFill="1" applyBorder="1" applyAlignment="1">
      <alignment horizontal="center"/>
    </xf>
    <xf numFmtId="165" fontId="17" fillId="0" borderId="35" xfId="0" applyNumberFormat="1" applyFont="1" applyBorder="1" applyAlignment="1">
      <alignment/>
    </xf>
    <xf numFmtId="165" fontId="20" fillId="0" borderId="0" xfId="0" applyNumberFormat="1" applyFont="1" applyFill="1" applyBorder="1" applyAlignment="1">
      <alignment/>
    </xf>
    <xf numFmtId="165" fontId="17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 horizontal="right"/>
    </xf>
    <xf numFmtId="165" fontId="18" fillId="0" borderId="0" xfId="0" applyNumberFormat="1" applyFont="1" applyAlignment="1">
      <alignment/>
    </xf>
    <xf numFmtId="165" fontId="20" fillId="0" borderId="34" xfId="0" applyNumberFormat="1" applyFont="1" applyFill="1" applyBorder="1" applyAlignment="1">
      <alignment/>
    </xf>
    <xf numFmtId="165" fontId="17" fillId="0" borderId="34" xfId="0" applyNumberFormat="1" applyFont="1" applyFill="1" applyBorder="1" applyAlignment="1">
      <alignment horizontal="left"/>
    </xf>
    <xf numFmtId="165" fontId="20" fillId="0" borderId="34" xfId="0" applyNumberFormat="1" applyFont="1" applyFill="1" applyBorder="1" applyAlignment="1">
      <alignment horizontal="left"/>
    </xf>
    <xf numFmtId="165" fontId="20" fillId="0" borderId="27" xfId="0" applyNumberFormat="1" applyFont="1" applyFill="1" applyBorder="1" applyAlignment="1">
      <alignment/>
    </xf>
    <xf numFmtId="165" fontId="20" fillId="0" borderId="33" xfId="0" applyNumberFormat="1" applyFont="1" applyFill="1" applyBorder="1" applyAlignment="1">
      <alignment/>
    </xf>
    <xf numFmtId="169" fontId="17" fillId="0" borderId="36" xfId="0" applyNumberFormat="1" applyFont="1" applyFill="1" applyBorder="1" applyAlignment="1">
      <alignment/>
    </xf>
    <xf numFmtId="169" fontId="17" fillId="0" borderId="30" xfId="1502" applyNumberFormat="1" applyFont="1" applyFill="1" applyBorder="1">
      <alignment/>
      <protection/>
    </xf>
    <xf numFmtId="169" fontId="20" fillId="0" borderId="30" xfId="0" applyNumberFormat="1" applyFont="1" applyFill="1" applyBorder="1" applyAlignment="1">
      <alignment/>
    </xf>
    <xf numFmtId="169" fontId="20" fillId="0" borderId="30" xfId="1502" applyNumberFormat="1" applyFont="1" applyFill="1" applyBorder="1">
      <alignment/>
      <protection/>
    </xf>
    <xf numFmtId="4" fontId="20" fillId="0" borderId="30" xfId="0" applyNumberFormat="1" applyFont="1" applyFill="1" applyBorder="1" applyAlignment="1">
      <alignment/>
    </xf>
    <xf numFmtId="4" fontId="20" fillId="68" borderId="30" xfId="0" applyNumberFormat="1" applyFont="1" applyFill="1" applyBorder="1" applyAlignment="1">
      <alignment/>
    </xf>
    <xf numFmtId="169" fontId="18" fillId="0" borderId="30" xfId="0" applyNumberFormat="1" applyFont="1" applyFill="1" applyBorder="1" applyAlignment="1">
      <alignment/>
    </xf>
    <xf numFmtId="169" fontId="20" fillId="0" borderId="11" xfId="1502" applyNumberFormat="1" applyFont="1" applyFill="1" applyBorder="1">
      <alignment/>
      <protection/>
    </xf>
    <xf numFmtId="169" fontId="20" fillId="0" borderId="30" xfId="0" applyNumberFormat="1" applyFont="1" applyFill="1" applyBorder="1" applyAlignment="1">
      <alignment horizontal="right"/>
    </xf>
    <xf numFmtId="169" fontId="17" fillId="0" borderId="30" xfId="0" applyNumberFormat="1" applyFont="1" applyFill="1" applyBorder="1" applyAlignment="1">
      <alignment horizontal="center"/>
    </xf>
    <xf numFmtId="166" fontId="0" fillId="0" borderId="0" xfId="0" applyNumberFormat="1" applyFont="1" applyAlignment="1">
      <alignment/>
    </xf>
    <xf numFmtId="169" fontId="20" fillId="68" borderId="30" xfId="0" applyNumberFormat="1" applyFont="1" applyFill="1" applyBorder="1" applyAlignment="1">
      <alignment/>
    </xf>
    <xf numFmtId="4" fontId="20" fillId="0" borderId="30" xfId="1415" applyNumberFormat="1" applyFont="1" applyBorder="1" applyAlignment="1">
      <alignment horizontal="right"/>
    </xf>
    <xf numFmtId="165" fontId="20" fillId="0" borderId="0" xfId="0" applyNumberFormat="1" applyFont="1" applyAlignment="1">
      <alignment horizontal="right"/>
    </xf>
    <xf numFmtId="165" fontId="24" fillId="0" borderId="0" xfId="0" applyNumberFormat="1" applyFont="1" applyAlignment="1">
      <alignment/>
    </xf>
    <xf numFmtId="165" fontId="20" fillId="0" borderId="27" xfId="0" applyNumberFormat="1" applyFont="1" applyBorder="1" applyAlignment="1">
      <alignment horizontal="right"/>
    </xf>
    <xf numFmtId="165" fontId="20" fillId="0" borderId="0" xfId="0" applyNumberFormat="1" applyFont="1" applyBorder="1" applyAlignment="1">
      <alignment horizontal="right"/>
    </xf>
    <xf numFmtId="168" fontId="20" fillId="0" borderId="30" xfId="0" applyNumberFormat="1" applyFont="1" applyFill="1" applyBorder="1" applyAlignment="1">
      <alignment/>
    </xf>
    <xf numFmtId="168" fontId="17" fillId="0" borderId="30" xfId="0" applyNumberFormat="1" applyFont="1" applyFill="1" applyBorder="1" applyAlignment="1">
      <alignment/>
    </xf>
    <xf numFmtId="168" fontId="17" fillId="0" borderId="30" xfId="0" applyNumberFormat="1" applyFont="1" applyFill="1" applyBorder="1" applyAlignment="1">
      <alignment/>
    </xf>
    <xf numFmtId="9" fontId="20" fillId="0" borderId="0" xfId="1549" applyFont="1" applyAlignment="1">
      <alignment/>
    </xf>
    <xf numFmtId="168" fontId="20" fillId="0" borderId="30" xfId="0" applyNumberFormat="1" applyFont="1" applyFill="1" applyBorder="1" applyAlignment="1">
      <alignment/>
    </xf>
    <xf numFmtId="168" fontId="20" fillId="0" borderId="3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left"/>
    </xf>
    <xf numFmtId="168" fontId="17" fillId="0" borderId="36" xfId="0" applyNumberFormat="1" applyFont="1" applyFill="1" applyBorder="1" applyAlignment="1">
      <alignment/>
    </xf>
    <xf numFmtId="165" fontId="18" fillId="0" borderId="0" xfId="0" applyNumberFormat="1" applyFont="1" applyAlignment="1">
      <alignment/>
    </xf>
    <xf numFmtId="168" fontId="20" fillId="0" borderId="11" xfId="0" applyNumberFormat="1" applyFont="1" applyFill="1" applyBorder="1" applyAlignment="1">
      <alignment horizontal="center"/>
    </xf>
    <xf numFmtId="168" fontId="17" fillId="0" borderId="0" xfId="0" applyNumberFormat="1" applyFont="1" applyFill="1" applyBorder="1" applyAlignment="1">
      <alignment horizontal="right"/>
    </xf>
    <xf numFmtId="165" fontId="24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centerContinuous"/>
    </xf>
    <xf numFmtId="165" fontId="20" fillId="0" borderId="0" xfId="0" applyNumberFormat="1" applyFont="1" applyFill="1" applyAlignment="1">
      <alignment horizontal="center"/>
    </xf>
    <xf numFmtId="165" fontId="17" fillId="0" borderId="0" xfId="0" applyNumberFormat="1" applyFont="1" applyAlignment="1">
      <alignment horizontal="centerContinuous"/>
    </xf>
    <xf numFmtId="165" fontId="24" fillId="0" borderId="0" xfId="0" applyNumberFormat="1" applyFont="1" applyFill="1" applyAlignment="1">
      <alignment/>
    </xf>
    <xf numFmtId="165" fontId="10" fillId="0" borderId="0" xfId="0" applyNumberFormat="1" applyFont="1" applyFill="1" applyAlignment="1">
      <alignment horizontal="left"/>
    </xf>
    <xf numFmtId="164" fontId="71" fillId="0" borderId="30" xfId="1412" applyFont="1" applyFill="1" applyBorder="1" applyAlignment="1">
      <alignment horizontal="right"/>
    </xf>
    <xf numFmtId="165" fontId="18" fillId="0" borderId="0" xfId="0" applyNumberFormat="1" applyFont="1" applyBorder="1" applyAlignment="1">
      <alignment/>
    </xf>
    <xf numFmtId="165" fontId="23" fillId="0" borderId="0" xfId="0" applyNumberFormat="1" applyFont="1" applyBorder="1" applyAlignment="1">
      <alignment/>
    </xf>
    <xf numFmtId="168" fontId="71" fillId="0" borderId="0" xfId="0" applyNumberFormat="1" applyFont="1" applyBorder="1" applyAlignment="1">
      <alignment/>
    </xf>
    <xf numFmtId="169" fontId="20" fillId="0" borderId="0" xfId="1474" applyNumberFormat="1" applyFont="1" applyBorder="1" applyAlignment="1">
      <alignment/>
      <protection/>
    </xf>
    <xf numFmtId="165" fontId="18" fillId="0" borderId="0" xfId="0" applyNumberFormat="1" applyFont="1" applyFill="1" applyBorder="1" applyAlignment="1">
      <alignment/>
    </xf>
    <xf numFmtId="169" fontId="71" fillId="0" borderId="0" xfId="1487" applyNumberFormat="1" applyFont="1" applyFill="1" applyBorder="1">
      <alignment/>
      <protection/>
    </xf>
    <xf numFmtId="165" fontId="5" fillId="0" borderId="0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right"/>
    </xf>
    <xf numFmtId="4" fontId="20" fillId="0" borderId="0" xfId="0" applyNumberFormat="1" applyFont="1" applyAlignment="1">
      <alignment horizontal="right" vertical="center"/>
    </xf>
    <xf numFmtId="168" fontId="71" fillId="0" borderId="0" xfId="0" applyNumberFormat="1" applyFont="1" applyAlignment="1">
      <alignment/>
    </xf>
    <xf numFmtId="37" fontId="72" fillId="0" borderId="0" xfId="0" applyNumberFormat="1" applyFont="1" applyFill="1" applyAlignment="1">
      <alignment horizontal="right"/>
    </xf>
    <xf numFmtId="165" fontId="6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4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0" fontId="12" fillId="0" borderId="0" xfId="0" applyNumberFormat="1" applyFont="1" applyFill="1" applyBorder="1" applyAlignment="1">
      <alignment horizontal="center"/>
    </xf>
    <xf numFmtId="169" fontId="17" fillId="0" borderId="0" xfId="0" applyNumberFormat="1" applyFont="1" applyFill="1" applyBorder="1" applyAlignment="1">
      <alignment/>
    </xf>
    <xf numFmtId="169" fontId="17" fillId="0" borderId="0" xfId="0" applyNumberFormat="1" applyFont="1" applyFill="1" applyBorder="1" applyAlignment="1">
      <alignment horizontal="right"/>
    </xf>
    <xf numFmtId="169" fontId="17" fillId="0" borderId="0" xfId="0" applyNumberFormat="1" applyFont="1" applyFill="1" applyBorder="1" applyAlignment="1">
      <alignment/>
    </xf>
    <xf numFmtId="169" fontId="20" fillId="0" borderId="0" xfId="0" applyNumberFormat="1" applyFont="1" applyFill="1" applyBorder="1" applyAlignment="1">
      <alignment horizontal="right"/>
    </xf>
    <xf numFmtId="169" fontId="17" fillId="0" borderId="0" xfId="0" applyNumberFormat="1" applyFont="1" applyFill="1" applyBorder="1" applyAlignment="1">
      <alignment horizontal="center"/>
    </xf>
    <xf numFmtId="169" fontId="20" fillId="0" borderId="0" xfId="0" applyNumberFormat="1" applyFont="1" applyFill="1" applyBorder="1" applyAlignment="1">
      <alignment/>
    </xf>
    <xf numFmtId="169" fontId="17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 horizontal="left"/>
    </xf>
    <xf numFmtId="165" fontId="13" fillId="0" borderId="0" xfId="0" applyNumberFormat="1" applyFont="1" applyBorder="1" applyAlignment="1">
      <alignment/>
    </xf>
    <xf numFmtId="4" fontId="20" fillId="0" borderId="0" xfId="0" applyNumberFormat="1" applyFont="1" applyAlignment="1">
      <alignment horizontal="center"/>
    </xf>
    <xf numFmtId="4" fontId="10" fillId="0" borderId="0" xfId="0" applyNumberFormat="1" applyFont="1" applyBorder="1" applyAlignment="1">
      <alignment wrapText="1"/>
    </xf>
    <xf numFmtId="169" fontId="20" fillId="68" borderId="30" xfId="0" applyNumberFormat="1" applyFont="1" applyFill="1" applyBorder="1" applyAlignment="1">
      <alignment horizontal="center"/>
    </xf>
    <xf numFmtId="169" fontId="20" fillId="0" borderId="30" xfId="0" applyNumberFormat="1" applyFont="1" applyFill="1" applyBorder="1" applyAlignment="1">
      <alignment horizontal="center"/>
    </xf>
    <xf numFmtId="169" fontId="20" fillId="0" borderId="30" xfId="1502" applyNumberFormat="1" applyFont="1" applyFill="1" applyBorder="1" applyAlignment="1">
      <alignment horizontal="right"/>
      <protection/>
    </xf>
    <xf numFmtId="169" fontId="17" fillId="0" borderId="30" xfId="1502" applyNumberFormat="1" applyFont="1" applyFill="1" applyBorder="1" applyAlignment="1">
      <alignment horizontal="right"/>
      <protection/>
    </xf>
    <xf numFmtId="169" fontId="20" fillId="68" borderId="30" xfId="0" applyNumberFormat="1" applyFont="1" applyFill="1" applyBorder="1" applyAlignment="1">
      <alignment horizontal="right"/>
    </xf>
    <xf numFmtId="1" fontId="12" fillId="68" borderId="11" xfId="0" applyNumberFormat="1" applyFont="1" applyFill="1" applyBorder="1" applyAlignment="1">
      <alignment horizontal="center"/>
    </xf>
    <xf numFmtId="4" fontId="10" fillId="69" borderId="0" xfId="0" applyNumberFormat="1" applyFont="1" applyFill="1" applyBorder="1" applyAlignment="1">
      <alignment vertical="center"/>
    </xf>
    <xf numFmtId="0" fontId="10" fillId="69" borderId="0" xfId="0" applyFont="1" applyFill="1" applyBorder="1" applyAlignment="1">
      <alignment horizontal="center" vertical="center"/>
    </xf>
    <xf numFmtId="165" fontId="24" fillId="0" borderId="0" xfId="0" applyNumberFormat="1" applyFont="1" applyBorder="1" applyAlignment="1">
      <alignment/>
    </xf>
    <xf numFmtId="165" fontId="10" fillId="68" borderId="0" xfId="0" applyNumberFormat="1" applyFont="1" applyFill="1" applyAlignment="1">
      <alignment horizontal="left"/>
    </xf>
    <xf numFmtId="165" fontId="20" fillId="68" borderId="0" xfId="0" applyNumberFormat="1" applyFont="1" applyFill="1" applyAlignment="1">
      <alignment horizontal="left"/>
    </xf>
    <xf numFmtId="165" fontId="20" fillId="68" borderId="34" xfId="0" applyNumberFormat="1" applyFont="1" applyFill="1" applyBorder="1" applyAlignment="1">
      <alignment horizontal="left"/>
    </xf>
    <xf numFmtId="169" fontId="20" fillId="68" borderId="30" xfId="0" applyNumberFormat="1" applyFont="1" applyFill="1" applyBorder="1" applyAlignment="1">
      <alignment/>
    </xf>
    <xf numFmtId="10" fontId="20" fillId="0" borderId="0" xfId="0" applyNumberFormat="1" applyFont="1" applyAlignment="1">
      <alignment/>
    </xf>
    <xf numFmtId="4" fontId="10" fillId="69" borderId="0" xfId="0" applyNumberFormat="1" applyFont="1" applyFill="1" applyBorder="1" applyAlignment="1">
      <alignment horizontal="right" vertical="center" wrapText="1"/>
    </xf>
    <xf numFmtId="0" fontId="10" fillId="69" borderId="0" xfId="0" applyFont="1" applyFill="1" applyBorder="1" applyAlignment="1">
      <alignment horizontal="center" vertical="center" wrapText="1"/>
    </xf>
    <xf numFmtId="166" fontId="20" fillId="0" borderId="0" xfId="0" applyNumberFormat="1" applyFont="1" applyAlignment="1">
      <alignment/>
    </xf>
    <xf numFmtId="165" fontId="0" fillId="68" borderId="0" xfId="0" applyNumberFormat="1" applyFont="1" applyFill="1" applyAlignment="1">
      <alignment/>
    </xf>
    <xf numFmtId="165" fontId="5" fillId="68" borderId="0" xfId="0" applyNumberFormat="1" applyFont="1" applyFill="1" applyAlignment="1">
      <alignment/>
    </xf>
    <xf numFmtId="168" fontId="71" fillId="68" borderId="30" xfId="0" applyNumberFormat="1" applyFont="1" applyFill="1" applyBorder="1" applyAlignment="1">
      <alignment/>
    </xf>
    <xf numFmtId="4" fontId="20" fillId="68" borderId="30" xfId="1415" applyNumberFormat="1" applyFont="1" applyFill="1" applyBorder="1" applyAlignment="1">
      <alignment horizontal="right"/>
    </xf>
    <xf numFmtId="165" fontId="10" fillId="0" borderId="53" xfId="0" applyNumberFormat="1" applyFont="1" applyBorder="1" applyAlignment="1">
      <alignment/>
    </xf>
    <xf numFmtId="165" fontId="11" fillId="0" borderId="53" xfId="0" applyNumberFormat="1" applyFont="1" applyFill="1" applyBorder="1" applyAlignment="1">
      <alignment/>
    </xf>
    <xf numFmtId="165" fontId="12" fillId="0" borderId="29" xfId="0" applyNumberFormat="1" applyFont="1" applyFill="1" applyBorder="1" applyAlignment="1">
      <alignment horizontal="center"/>
    </xf>
    <xf numFmtId="165" fontId="12" fillId="0" borderId="53" xfId="0" applyNumberFormat="1" applyFont="1" applyFill="1" applyBorder="1" applyAlignment="1">
      <alignment/>
    </xf>
    <xf numFmtId="165" fontId="12" fillId="0" borderId="53" xfId="0" applyNumberFormat="1" applyFont="1" applyFill="1" applyBorder="1" applyAlignment="1">
      <alignment horizontal="right"/>
    </xf>
    <xf numFmtId="165" fontId="12" fillId="0" borderId="45" xfId="0" applyNumberFormat="1" applyFont="1" applyBorder="1" applyAlignment="1">
      <alignment/>
    </xf>
    <xf numFmtId="165" fontId="12" fillId="0" borderId="35" xfId="0" applyNumberFormat="1" applyFont="1" applyBorder="1" applyAlignment="1">
      <alignment/>
    </xf>
    <xf numFmtId="169" fontId="17" fillId="0" borderId="36" xfId="0" applyNumberFormat="1" applyFont="1" applyFill="1" applyBorder="1" applyAlignment="1">
      <alignment horizontal="right"/>
    </xf>
    <xf numFmtId="165" fontId="17" fillId="0" borderId="35" xfId="0" applyNumberFormat="1" applyFont="1" applyFill="1" applyBorder="1" applyAlignment="1">
      <alignment/>
    </xf>
    <xf numFmtId="169" fontId="17" fillId="0" borderId="34" xfId="0" applyNumberFormat="1" applyFont="1" applyFill="1" applyBorder="1" applyAlignment="1">
      <alignment horizontal="right"/>
    </xf>
    <xf numFmtId="169" fontId="17" fillId="0" borderId="30" xfId="0" applyNumberFormat="1" applyFont="1" applyFill="1" applyBorder="1" applyAlignment="1">
      <alignment horizontal="right"/>
    </xf>
    <xf numFmtId="169" fontId="20" fillId="0" borderId="34" xfId="0" applyNumberFormat="1" applyFont="1" applyFill="1" applyBorder="1" applyAlignment="1">
      <alignment horizontal="right"/>
    </xf>
    <xf numFmtId="165" fontId="5" fillId="0" borderId="11" xfId="0" applyNumberFormat="1" applyFont="1" applyBorder="1" applyAlignment="1">
      <alignment/>
    </xf>
    <xf numFmtId="165" fontId="18" fillId="0" borderId="35" xfId="0" applyNumberFormat="1" applyFont="1" applyBorder="1" applyAlignment="1">
      <alignment/>
    </xf>
    <xf numFmtId="165" fontId="17" fillId="0" borderId="45" xfId="0" applyNumberFormat="1" applyFont="1" applyFill="1" applyBorder="1" applyAlignment="1">
      <alignment/>
    </xf>
    <xf numFmtId="165" fontId="17" fillId="0" borderId="27" xfId="0" applyNumberFormat="1" applyFont="1" applyFill="1" applyBorder="1" applyAlignment="1">
      <alignment horizontal="center"/>
    </xf>
    <xf numFmtId="169" fontId="17" fillId="0" borderId="36" xfId="0" applyNumberFormat="1" applyFont="1" applyFill="1" applyBorder="1" applyAlignment="1">
      <alignment vertical="center"/>
    </xf>
    <xf numFmtId="165" fontId="17" fillId="0" borderId="54" xfId="0" applyNumberFormat="1" applyFont="1" applyFill="1" applyBorder="1" applyAlignment="1">
      <alignment vertical="center"/>
    </xf>
    <xf numFmtId="165" fontId="17" fillId="0" borderId="55" xfId="0" applyNumberFormat="1" applyFont="1" applyFill="1" applyBorder="1" applyAlignment="1">
      <alignment horizontal="right" vertical="center"/>
    </xf>
    <xf numFmtId="165" fontId="17" fillId="0" borderId="56" xfId="0" applyNumberFormat="1" applyFont="1" applyFill="1" applyBorder="1" applyAlignment="1">
      <alignment horizontal="center" vertical="center"/>
    </xf>
    <xf numFmtId="169" fontId="17" fillId="0" borderId="36" xfId="0" applyNumberFormat="1" applyFont="1" applyFill="1" applyBorder="1" applyAlignment="1">
      <alignment horizontal="right" vertical="center"/>
    </xf>
    <xf numFmtId="165" fontId="17" fillId="0" borderId="45" xfId="0" applyNumberFormat="1" applyFont="1" applyBorder="1" applyAlignment="1">
      <alignment/>
    </xf>
    <xf numFmtId="168" fontId="20" fillId="0" borderId="29" xfId="0" applyNumberFormat="1" applyFont="1" applyFill="1" applyBorder="1" applyAlignment="1">
      <alignment/>
    </xf>
    <xf numFmtId="168" fontId="20" fillId="0" borderId="30" xfId="0" applyNumberFormat="1" applyFont="1" applyFill="1" applyBorder="1" applyAlignment="1">
      <alignment horizontal="right"/>
    </xf>
    <xf numFmtId="165" fontId="17" fillId="0" borderId="35" xfId="0" applyNumberFormat="1" applyFont="1" applyBorder="1" applyAlignment="1">
      <alignment/>
    </xf>
    <xf numFmtId="165" fontId="17" fillId="0" borderId="33" xfId="0" applyNumberFormat="1" applyFont="1" applyBorder="1" applyAlignment="1">
      <alignment/>
    </xf>
    <xf numFmtId="168" fontId="17" fillId="0" borderId="11" xfId="0" applyNumberFormat="1" applyFont="1" applyFill="1" applyBorder="1" applyAlignment="1">
      <alignment horizontal="right"/>
    </xf>
    <xf numFmtId="165" fontId="17" fillId="0" borderId="34" xfId="0" applyNumberFormat="1" applyFont="1" applyBorder="1" applyAlignment="1">
      <alignment/>
    </xf>
    <xf numFmtId="165" fontId="17" fillId="0" borderId="27" xfId="0" applyNumberFormat="1" applyFont="1" applyBorder="1" applyAlignment="1">
      <alignment/>
    </xf>
    <xf numFmtId="165" fontId="20" fillId="0" borderId="27" xfId="0" applyNumberFormat="1" applyFont="1" applyBorder="1" applyAlignment="1">
      <alignment/>
    </xf>
    <xf numFmtId="1" fontId="17" fillId="68" borderId="45" xfId="0" applyNumberFormat="1" applyFont="1" applyFill="1" applyBorder="1" applyAlignment="1">
      <alignment horizontal="center"/>
    </xf>
    <xf numFmtId="168" fontId="20" fillId="0" borderId="35" xfId="0" applyNumberFormat="1" applyFont="1" applyFill="1" applyBorder="1" applyAlignment="1">
      <alignment/>
    </xf>
    <xf numFmtId="168" fontId="17" fillId="0" borderId="35" xfId="0" applyNumberFormat="1" applyFont="1" applyFill="1" applyBorder="1" applyAlignment="1">
      <alignment/>
    </xf>
    <xf numFmtId="168" fontId="20" fillId="0" borderId="35" xfId="0" applyNumberFormat="1" applyFont="1" applyFill="1" applyBorder="1" applyAlignment="1">
      <alignment/>
    </xf>
    <xf numFmtId="168" fontId="20" fillId="0" borderId="35" xfId="0" applyNumberFormat="1" applyFont="1" applyFill="1" applyBorder="1" applyAlignment="1">
      <alignment horizontal="center"/>
    </xf>
    <xf numFmtId="168" fontId="20" fillId="68" borderId="30" xfId="0" applyNumberFormat="1" applyFont="1" applyFill="1" applyBorder="1" applyAlignment="1">
      <alignment horizontal="center"/>
    </xf>
    <xf numFmtId="4" fontId="10" fillId="0" borderId="57" xfId="0" applyNumberFormat="1" applyFont="1" applyBorder="1" applyAlignment="1">
      <alignment vertical="center" wrapText="1"/>
    </xf>
    <xf numFmtId="4" fontId="10" fillId="0" borderId="0" xfId="0" applyNumberFormat="1" applyFont="1" applyBorder="1" applyAlignment="1">
      <alignment vertical="center" wrapText="1"/>
    </xf>
    <xf numFmtId="165" fontId="6" fillId="68" borderId="0" xfId="0" applyNumberFormat="1" applyFont="1" applyFill="1" applyAlignment="1">
      <alignment/>
    </xf>
    <xf numFmtId="165" fontId="8" fillId="68" borderId="0" xfId="0" applyNumberFormat="1" applyFont="1" applyFill="1" applyAlignment="1">
      <alignment/>
    </xf>
    <xf numFmtId="165" fontId="12" fillId="68" borderId="29" xfId="0" applyNumberFormat="1" applyFont="1" applyFill="1" applyBorder="1" applyAlignment="1">
      <alignment horizontal="center"/>
    </xf>
    <xf numFmtId="0" fontId="12" fillId="68" borderId="11" xfId="0" applyNumberFormat="1" applyFont="1" applyFill="1" applyBorder="1" applyAlignment="1">
      <alignment horizontal="center"/>
    </xf>
    <xf numFmtId="165" fontId="0" fillId="68" borderId="29" xfId="0" applyNumberFormat="1" applyFont="1" applyFill="1" applyBorder="1" applyAlignment="1">
      <alignment/>
    </xf>
    <xf numFmtId="169" fontId="17" fillId="68" borderId="36" xfId="0" applyNumberFormat="1" applyFont="1" applyFill="1" applyBorder="1" applyAlignment="1">
      <alignment/>
    </xf>
    <xf numFmtId="169" fontId="17" fillId="68" borderId="29" xfId="0" applyNumberFormat="1" applyFont="1" applyFill="1" applyBorder="1" applyAlignment="1">
      <alignment horizontal="right"/>
    </xf>
    <xf numFmtId="169" fontId="17" fillId="68" borderId="30" xfId="0" applyNumberFormat="1" applyFont="1" applyFill="1" applyBorder="1" applyAlignment="1">
      <alignment/>
    </xf>
    <xf numFmtId="169" fontId="17" fillId="68" borderId="30" xfId="0" applyNumberFormat="1" applyFont="1" applyFill="1" applyBorder="1" applyAlignment="1">
      <alignment horizontal="center"/>
    </xf>
    <xf numFmtId="165" fontId="5" fillId="68" borderId="0" xfId="0" applyNumberFormat="1" applyFont="1" applyFill="1" applyBorder="1" applyAlignment="1">
      <alignment horizontal="center"/>
    </xf>
    <xf numFmtId="168" fontId="71" fillId="68" borderId="0" xfId="0" applyNumberFormat="1" applyFont="1" applyFill="1" applyBorder="1" applyAlignment="1">
      <alignment/>
    </xf>
    <xf numFmtId="165" fontId="5" fillId="68" borderId="45" xfId="0" applyNumberFormat="1" applyFont="1" applyFill="1" applyBorder="1" applyAlignment="1">
      <alignment/>
    </xf>
    <xf numFmtId="169" fontId="20" fillId="68" borderId="0" xfId="1474" applyNumberFormat="1" applyFont="1" applyFill="1" applyBorder="1" applyAlignment="1">
      <alignment horizontal="center"/>
      <protection/>
    </xf>
    <xf numFmtId="169" fontId="20" fillId="68" borderId="0" xfId="1474" applyNumberFormat="1" applyFont="1" applyFill="1" applyBorder="1" applyAlignment="1">
      <alignment/>
      <protection/>
    </xf>
    <xf numFmtId="169" fontId="17" fillId="68" borderId="36" xfId="0" applyNumberFormat="1" applyFont="1" applyFill="1" applyBorder="1" applyAlignment="1">
      <alignment vertical="center"/>
    </xf>
    <xf numFmtId="166" fontId="10" fillId="68" borderId="0" xfId="0" applyNumberFormat="1" applyFont="1" applyFill="1" applyAlignment="1">
      <alignment/>
    </xf>
    <xf numFmtId="165" fontId="13" fillId="68" borderId="0" xfId="0" applyNumberFormat="1" applyFont="1" applyFill="1" applyAlignment="1">
      <alignment/>
    </xf>
    <xf numFmtId="165" fontId="10" fillId="68" borderId="0" xfId="0" applyNumberFormat="1" applyFont="1" applyFill="1" applyAlignment="1">
      <alignment/>
    </xf>
    <xf numFmtId="165" fontId="12" fillId="68" borderId="0" xfId="0" applyNumberFormat="1" applyFont="1" applyFill="1" applyAlignment="1">
      <alignment/>
    </xf>
    <xf numFmtId="165" fontId="10" fillId="68" borderId="0" xfId="0" applyNumberFormat="1" applyFont="1" applyFill="1" applyAlignment="1">
      <alignment horizontal="center"/>
    </xf>
    <xf numFmtId="168" fontId="17" fillId="68" borderId="35" xfId="0" applyNumberFormat="1" applyFont="1" applyFill="1" applyBorder="1" applyAlignment="1">
      <alignment/>
    </xf>
    <xf numFmtId="168" fontId="20" fillId="68" borderId="35" xfId="0" applyNumberFormat="1" applyFont="1" applyFill="1" applyBorder="1" applyAlignment="1">
      <alignment/>
    </xf>
    <xf numFmtId="168" fontId="17" fillId="68" borderId="54" xfId="0" applyNumberFormat="1" applyFont="1" applyFill="1" applyBorder="1" applyAlignment="1">
      <alignment/>
    </xf>
    <xf numFmtId="168" fontId="20" fillId="68" borderId="35" xfId="0" applyNumberFormat="1" applyFont="1" applyFill="1" applyBorder="1" applyAlignment="1">
      <alignment horizontal="center"/>
    </xf>
    <xf numFmtId="168" fontId="20" fillId="68" borderId="11" xfId="0" applyNumberFormat="1" applyFont="1" applyFill="1" applyBorder="1" applyAlignment="1">
      <alignment horizontal="center"/>
    </xf>
    <xf numFmtId="168" fontId="17" fillId="68" borderId="11" xfId="0" applyNumberFormat="1" applyFont="1" applyFill="1" applyBorder="1" applyAlignment="1">
      <alignment horizontal="right"/>
    </xf>
    <xf numFmtId="168" fontId="17" fillId="68" borderId="0" xfId="0" applyNumberFormat="1" applyFont="1" applyFill="1" applyBorder="1" applyAlignment="1">
      <alignment horizontal="right"/>
    </xf>
    <xf numFmtId="168" fontId="20" fillId="68" borderId="0" xfId="0" applyNumberFormat="1" applyFont="1" applyFill="1" applyBorder="1" applyAlignment="1">
      <alignment/>
    </xf>
    <xf numFmtId="165" fontId="20" fillId="68" borderId="0" xfId="0" applyNumberFormat="1" applyFont="1" applyFill="1" applyAlignment="1">
      <alignment horizontal="centerContinuous"/>
    </xf>
    <xf numFmtId="165" fontId="17" fillId="68" borderId="35" xfId="0" applyNumberFormat="1" applyFont="1" applyFill="1" applyBorder="1" applyAlignment="1">
      <alignment/>
    </xf>
    <xf numFmtId="165" fontId="17" fillId="68" borderId="0" xfId="0" applyNumberFormat="1" applyFont="1" applyFill="1" applyBorder="1" applyAlignment="1">
      <alignment horizontal="right"/>
    </xf>
    <xf numFmtId="165" fontId="17" fillId="68" borderId="34" xfId="0" applyNumberFormat="1" applyFont="1" applyFill="1" applyBorder="1" applyAlignment="1">
      <alignment/>
    </xf>
    <xf numFmtId="169" fontId="17" fillId="68" borderId="29" xfId="1502" applyNumberFormat="1" applyFont="1" applyFill="1" applyBorder="1">
      <alignment/>
      <protection/>
    </xf>
    <xf numFmtId="165" fontId="17" fillId="68" borderId="0" xfId="0" applyNumberFormat="1" applyFont="1" applyFill="1" applyBorder="1" applyAlignment="1">
      <alignment/>
    </xf>
    <xf numFmtId="165" fontId="20" fillId="68" borderId="0" xfId="0" applyNumberFormat="1" applyFont="1" applyFill="1" applyBorder="1" applyAlignment="1">
      <alignment horizontal="right"/>
    </xf>
    <xf numFmtId="165" fontId="20" fillId="68" borderId="34" xfId="0" applyNumberFormat="1" applyFont="1" applyFill="1" applyBorder="1" applyAlignment="1">
      <alignment/>
    </xf>
    <xf numFmtId="169" fontId="17" fillId="68" borderId="30" xfId="1502" applyNumberFormat="1" applyFont="1" applyFill="1" applyBorder="1">
      <alignment/>
      <protection/>
    </xf>
    <xf numFmtId="4" fontId="20" fillId="68" borderId="30" xfId="1415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vertical="center"/>
    </xf>
    <xf numFmtId="4" fontId="20" fillId="0" borderId="30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165" fontId="25" fillId="0" borderId="0" xfId="0" applyNumberFormat="1" applyFont="1" applyAlignment="1">
      <alignment horizontal="center"/>
    </xf>
  </cellXfs>
  <cellStyles count="181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 1" xfId="27"/>
    <cellStyle name="20% - Énfasis1 10" xfId="28"/>
    <cellStyle name="20% - Énfasis1 11" xfId="29"/>
    <cellStyle name="20% - Énfasis1 12" xfId="30"/>
    <cellStyle name="20% - Énfasis1 13" xfId="31"/>
    <cellStyle name="20% - Énfasis1 14" xfId="32"/>
    <cellStyle name="20% - Énfasis1 15" xfId="33"/>
    <cellStyle name="20% - Énfasis1 16" xfId="34"/>
    <cellStyle name="20% - Énfasis1 17" xfId="35"/>
    <cellStyle name="20% - Énfasis1 18" xfId="36"/>
    <cellStyle name="20% - Énfasis1 19" xfId="37"/>
    <cellStyle name="20% - Énfasis1 2" xfId="38"/>
    <cellStyle name="20% - Énfasis1 20" xfId="39"/>
    <cellStyle name="20% - Énfasis1 21" xfId="40"/>
    <cellStyle name="20% - Énfasis1 22" xfId="41"/>
    <cellStyle name="20% - Énfasis1 23" xfId="42"/>
    <cellStyle name="20% - Énfasis1 24" xfId="43"/>
    <cellStyle name="20% - Énfasis1 25" xfId="44"/>
    <cellStyle name="20% - Énfasis1 26" xfId="45"/>
    <cellStyle name="20% - Énfasis1 27" xfId="46"/>
    <cellStyle name="20% - Énfasis1 28" xfId="47"/>
    <cellStyle name="20% - Énfasis1 29" xfId="48"/>
    <cellStyle name="20% - Énfasis1 3" xfId="49"/>
    <cellStyle name="20% - Énfasis1 30" xfId="50"/>
    <cellStyle name="20% - Énfasis1 31" xfId="51"/>
    <cellStyle name="20% - Énfasis1 32" xfId="52"/>
    <cellStyle name="20% - Énfasis1 33" xfId="53"/>
    <cellStyle name="20% - Énfasis1 34" xfId="54"/>
    <cellStyle name="20% - Énfasis1 35" xfId="55"/>
    <cellStyle name="20% - Énfasis1 36" xfId="56"/>
    <cellStyle name="20% - Énfasis1 37" xfId="57"/>
    <cellStyle name="20% - Énfasis1 38" xfId="58"/>
    <cellStyle name="20% - Énfasis1 39" xfId="59"/>
    <cellStyle name="20% - Énfasis1 4" xfId="60"/>
    <cellStyle name="20% - Énfasis1 40" xfId="61"/>
    <cellStyle name="20% - Énfasis1 41" xfId="62"/>
    <cellStyle name="20% - Énfasis1 42" xfId="63"/>
    <cellStyle name="20% - Énfasis1 43" xfId="64"/>
    <cellStyle name="20% - Énfasis1 5" xfId="65"/>
    <cellStyle name="20% - Énfasis1 6" xfId="66"/>
    <cellStyle name="20% - Énfasis1 7" xfId="67"/>
    <cellStyle name="20% - Énfasis1 8" xfId="68"/>
    <cellStyle name="20% - Énfasis1 9" xfId="69"/>
    <cellStyle name="20% - Énfasis2 1" xfId="70"/>
    <cellStyle name="20% - Énfasis2 10" xfId="71"/>
    <cellStyle name="20% - Énfasis2 11" xfId="72"/>
    <cellStyle name="20% - Énfasis2 12" xfId="73"/>
    <cellStyle name="20% - Énfasis2 13" xfId="74"/>
    <cellStyle name="20% - Énfasis2 14" xfId="75"/>
    <cellStyle name="20% - Énfasis2 15" xfId="76"/>
    <cellStyle name="20% - Énfasis2 16" xfId="77"/>
    <cellStyle name="20% - Énfasis2 17" xfId="78"/>
    <cellStyle name="20% - Énfasis2 18" xfId="79"/>
    <cellStyle name="20% - Énfasis2 19" xfId="80"/>
    <cellStyle name="20% - Énfasis2 2" xfId="81"/>
    <cellStyle name="20% - Énfasis2 20" xfId="82"/>
    <cellStyle name="20% - Énfasis2 21" xfId="83"/>
    <cellStyle name="20% - Énfasis2 22" xfId="84"/>
    <cellStyle name="20% - Énfasis2 23" xfId="85"/>
    <cellStyle name="20% - Énfasis2 24" xfId="86"/>
    <cellStyle name="20% - Énfasis2 25" xfId="87"/>
    <cellStyle name="20% - Énfasis2 26" xfId="88"/>
    <cellStyle name="20% - Énfasis2 27" xfId="89"/>
    <cellStyle name="20% - Énfasis2 28" xfId="90"/>
    <cellStyle name="20% - Énfasis2 29" xfId="91"/>
    <cellStyle name="20% - Énfasis2 3" xfId="92"/>
    <cellStyle name="20% - Énfasis2 30" xfId="93"/>
    <cellStyle name="20% - Énfasis2 31" xfId="94"/>
    <cellStyle name="20% - Énfasis2 32" xfId="95"/>
    <cellStyle name="20% - Énfasis2 33" xfId="96"/>
    <cellStyle name="20% - Énfasis2 34" xfId="97"/>
    <cellStyle name="20% - Énfasis2 35" xfId="98"/>
    <cellStyle name="20% - Énfasis2 36" xfId="99"/>
    <cellStyle name="20% - Énfasis2 37" xfId="100"/>
    <cellStyle name="20% - Énfasis2 38" xfId="101"/>
    <cellStyle name="20% - Énfasis2 39" xfId="102"/>
    <cellStyle name="20% - Énfasis2 4" xfId="103"/>
    <cellStyle name="20% - Énfasis2 40" xfId="104"/>
    <cellStyle name="20% - Énfasis2 41" xfId="105"/>
    <cellStyle name="20% - Énfasis2 42" xfId="106"/>
    <cellStyle name="20% - Énfasis2 43" xfId="107"/>
    <cellStyle name="20% - Énfasis2 5" xfId="108"/>
    <cellStyle name="20% - Énfasis2 6" xfId="109"/>
    <cellStyle name="20% - Énfasis2 7" xfId="110"/>
    <cellStyle name="20% - Énfasis2 8" xfId="111"/>
    <cellStyle name="20% - Énfasis2 9" xfId="112"/>
    <cellStyle name="20% - Énfasis3 1" xfId="113"/>
    <cellStyle name="20% - Énfasis3 10" xfId="114"/>
    <cellStyle name="20% - Énfasis3 11" xfId="115"/>
    <cellStyle name="20% - Énfasis3 12" xfId="116"/>
    <cellStyle name="20% - Énfasis3 13" xfId="117"/>
    <cellStyle name="20% - Énfasis3 14" xfId="118"/>
    <cellStyle name="20% - Énfasis3 15" xfId="119"/>
    <cellStyle name="20% - Énfasis3 16" xfId="120"/>
    <cellStyle name="20% - Énfasis3 17" xfId="121"/>
    <cellStyle name="20% - Énfasis3 18" xfId="122"/>
    <cellStyle name="20% - Énfasis3 19" xfId="123"/>
    <cellStyle name="20% - Énfasis3 2" xfId="124"/>
    <cellStyle name="20% - Énfasis3 20" xfId="125"/>
    <cellStyle name="20% - Énfasis3 21" xfId="126"/>
    <cellStyle name="20% - Énfasis3 22" xfId="127"/>
    <cellStyle name="20% - Énfasis3 23" xfId="128"/>
    <cellStyle name="20% - Énfasis3 24" xfId="129"/>
    <cellStyle name="20% - Énfasis3 25" xfId="130"/>
    <cellStyle name="20% - Énfasis3 26" xfId="131"/>
    <cellStyle name="20% - Énfasis3 27" xfId="132"/>
    <cellStyle name="20% - Énfasis3 28" xfId="133"/>
    <cellStyle name="20% - Énfasis3 29" xfId="134"/>
    <cellStyle name="20% - Énfasis3 3" xfId="135"/>
    <cellStyle name="20% - Énfasis3 30" xfId="136"/>
    <cellStyle name="20% - Énfasis3 31" xfId="137"/>
    <cellStyle name="20% - Énfasis3 32" xfId="138"/>
    <cellStyle name="20% - Énfasis3 33" xfId="139"/>
    <cellStyle name="20% - Énfasis3 34" xfId="140"/>
    <cellStyle name="20% - Énfasis3 35" xfId="141"/>
    <cellStyle name="20% - Énfasis3 36" xfId="142"/>
    <cellStyle name="20% - Énfasis3 37" xfId="143"/>
    <cellStyle name="20% - Énfasis3 38" xfId="144"/>
    <cellStyle name="20% - Énfasis3 39" xfId="145"/>
    <cellStyle name="20% - Énfasis3 4" xfId="146"/>
    <cellStyle name="20% - Énfasis3 40" xfId="147"/>
    <cellStyle name="20% - Énfasis3 41" xfId="148"/>
    <cellStyle name="20% - Énfasis3 42" xfId="149"/>
    <cellStyle name="20% - Énfasis3 43" xfId="150"/>
    <cellStyle name="20% - Énfasis3 5" xfId="151"/>
    <cellStyle name="20% - Énfasis3 6" xfId="152"/>
    <cellStyle name="20% - Énfasis3 7" xfId="153"/>
    <cellStyle name="20% - Énfasis3 8" xfId="154"/>
    <cellStyle name="20% - Énfasis3 9" xfId="155"/>
    <cellStyle name="20% - Énfasis4 1" xfId="156"/>
    <cellStyle name="20% - Énfasis4 10" xfId="157"/>
    <cellStyle name="20% - Énfasis4 11" xfId="158"/>
    <cellStyle name="20% - Énfasis4 12" xfId="159"/>
    <cellStyle name="20% - Énfasis4 13" xfId="160"/>
    <cellStyle name="20% - Énfasis4 14" xfId="161"/>
    <cellStyle name="20% - Énfasis4 15" xfId="162"/>
    <cellStyle name="20% - Énfasis4 16" xfId="163"/>
    <cellStyle name="20% - Énfasis4 17" xfId="164"/>
    <cellStyle name="20% - Énfasis4 18" xfId="165"/>
    <cellStyle name="20% - Énfasis4 19" xfId="166"/>
    <cellStyle name="20% - Énfasis4 2" xfId="167"/>
    <cellStyle name="20% - Énfasis4 20" xfId="168"/>
    <cellStyle name="20% - Énfasis4 21" xfId="169"/>
    <cellStyle name="20% - Énfasis4 22" xfId="170"/>
    <cellStyle name="20% - Énfasis4 23" xfId="171"/>
    <cellStyle name="20% - Énfasis4 24" xfId="172"/>
    <cellStyle name="20% - Énfasis4 25" xfId="173"/>
    <cellStyle name="20% - Énfasis4 26" xfId="174"/>
    <cellStyle name="20% - Énfasis4 27" xfId="175"/>
    <cellStyle name="20% - Énfasis4 28" xfId="176"/>
    <cellStyle name="20% - Énfasis4 29" xfId="177"/>
    <cellStyle name="20% - Énfasis4 3" xfId="178"/>
    <cellStyle name="20% - Énfasis4 30" xfId="179"/>
    <cellStyle name="20% - Énfasis4 31" xfId="180"/>
    <cellStyle name="20% - Énfasis4 32" xfId="181"/>
    <cellStyle name="20% - Énfasis4 33" xfId="182"/>
    <cellStyle name="20% - Énfasis4 34" xfId="183"/>
    <cellStyle name="20% - Énfasis4 35" xfId="184"/>
    <cellStyle name="20% - Énfasis4 36" xfId="185"/>
    <cellStyle name="20% - Énfasis4 37" xfId="186"/>
    <cellStyle name="20% - Énfasis4 38" xfId="187"/>
    <cellStyle name="20% - Énfasis4 39" xfId="188"/>
    <cellStyle name="20% - Énfasis4 4" xfId="189"/>
    <cellStyle name="20% - Énfasis4 40" xfId="190"/>
    <cellStyle name="20% - Énfasis4 41" xfId="191"/>
    <cellStyle name="20% - Énfasis4 42" xfId="192"/>
    <cellStyle name="20% - Énfasis4 43" xfId="193"/>
    <cellStyle name="20% - Énfasis4 5" xfId="194"/>
    <cellStyle name="20% - Énfasis4 6" xfId="195"/>
    <cellStyle name="20% - Énfasis4 7" xfId="196"/>
    <cellStyle name="20% - Énfasis4 8" xfId="197"/>
    <cellStyle name="20% - Énfasis4 9" xfId="198"/>
    <cellStyle name="20% - Énfasis5 1" xfId="199"/>
    <cellStyle name="20% - Énfasis5 10" xfId="200"/>
    <cellStyle name="20% - Énfasis5 11" xfId="201"/>
    <cellStyle name="20% - Énfasis5 12" xfId="202"/>
    <cellStyle name="20% - Énfasis5 13" xfId="203"/>
    <cellStyle name="20% - Énfasis5 14" xfId="204"/>
    <cellStyle name="20% - Énfasis5 15" xfId="205"/>
    <cellStyle name="20% - Énfasis5 16" xfId="206"/>
    <cellStyle name="20% - Énfasis5 17" xfId="207"/>
    <cellStyle name="20% - Énfasis5 18" xfId="208"/>
    <cellStyle name="20% - Énfasis5 19" xfId="209"/>
    <cellStyle name="20% - Énfasis5 2" xfId="210"/>
    <cellStyle name="20% - Énfasis5 20" xfId="211"/>
    <cellStyle name="20% - Énfasis5 21" xfId="212"/>
    <cellStyle name="20% - Énfasis5 22" xfId="213"/>
    <cellStyle name="20% - Énfasis5 23" xfId="214"/>
    <cellStyle name="20% - Énfasis5 24" xfId="215"/>
    <cellStyle name="20% - Énfasis5 25" xfId="216"/>
    <cellStyle name="20% - Énfasis5 26" xfId="217"/>
    <cellStyle name="20% - Énfasis5 27" xfId="218"/>
    <cellStyle name="20% - Énfasis5 28" xfId="219"/>
    <cellStyle name="20% - Énfasis5 29" xfId="220"/>
    <cellStyle name="20% - Énfasis5 3" xfId="221"/>
    <cellStyle name="20% - Énfasis5 30" xfId="222"/>
    <cellStyle name="20% - Énfasis5 31" xfId="223"/>
    <cellStyle name="20% - Énfasis5 32" xfId="224"/>
    <cellStyle name="20% - Énfasis5 33" xfId="225"/>
    <cellStyle name="20% - Énfasis5 34" xfId="226"/>
    <cellStyle name="20% - Énfasis5 35" xfId="227"/>
    <cellStyle name="20% - Énfasis5 36" xfId="228"/>
    <cellStyle name="20% - Énfasis5 37" xfId="229"/>
    <cellStyle name="20% - Énfasis5 38" xfId="230"/>
    <cellStyle name="20% - Énfasis5 39" xfId="231"/>
    <cellStyle name="20% - Énfasis5 4" xfId="232"/>
    <cellStyle name="20% - Énfasis5 40" xfId="233"/>
    <cellStyle name="20% - Énfasis5 41" xfId="234"/>
    <cellStyle name="20% - Énfasis5 42" xfId="235"/>
    <cellStyle name="20% - Énfasis5 43" xfId="236"/>
    <cellStyle name="20% - Énfasis5 5" xfId="237"/>
    <cellStyle name="20% - Énfasis5 6" xfId="238"/>
    <cellStyle name="20% - Énfasis5 7" xfId="239"/>
    <cellStyle name="20% - Énfasis5 8" xfId="240"/>
    <cellStyle name="20% - Énfasis5 9" xfId="241"/>
    <cellStyle name="20% - Énfasis6 1" xfId="242"/>
    <cellStyle name="20% - Énfasis6 10" xfId="243"/>
    <cellStyle name="20% - Énfasis6 11" xfId="244"/>
    <cellStyle name="20% - Énfasis6 12" xfId="245"/>
    <cellStyle name="20% - Énfasis6 13" xfId="246"/>
    <cellStyle name="20% - Énfasis6 14" xfId="247"/>
    <cellStyle name="20% - Énfasis6 15" xfId="248"/>
    <cellStyle name="20% - Énfasis6 16" xfId="249"/>
    <cellStyle name="20% - Énfasis6 17" xfId="250"/>
    <cellStyle name="20% - Énfasis6 18" xfId="251"/>
    <cellStyle name="20% - Énfasis6 19" xfId="252"/>
    <cellStyle name="20% - Énfasis6 2" xfId="253"/>
    <cellStyle name="20% - Énfasis6 20" xfId="254"/>
    <cellStyle name="20% - Énfasis6 21" xfId="255"/>
    <cellStyle name="20% - Énfasis6 22" xfId="256"/>
    <cellStyle name="20% - Énfasis6 23" xfId="257"/>
    <cellStyle name="20% - Énfasis6 24" xfId="258"/>
    <cellStyle name="20% - Énfasis6 25" xfId="259"/>
    <cellStyle name="20% - Énfasis6 26" xfId="260"/>
    <cellStyle name="20% - Énfasis6 27" xfId="261"/>
    <cellStyle name="20% - Énfasis6 28" xfId="262"/>
    <cellStyle name="20% - Énfasis6 29" xfId="263"/>
    <cellStyle name="20% - Énfasis6 3" xfId="264"/>
    <cellStyle name="20% - Énfasis6 30" xfId="265"/>
    <cellStyle name="20% - Énfasis6 31" xfId="266"/>
    <cellStyle name="20% - Énfasis6 32" xfId="267"/>
    <cellStyle name="20% - Énfasis6 33" xfId="268"/>
    <cellStyle name="20% - Énfasis6 34" xfId="269"/>
    <cellStyle name="20% - Énfasis6 35" xfId="270"/>
    <cellStyle name="20% - Énfasis6 36" xfId="271"/>
    <cellStyle name="20% - Énfasis6 37" xfId="272"/>
    <cellStyle name="20% - Énfasis6 38" xfId="273"/>
    <cellStyle name="20% - Énfasis6 39" xfId="274"/>
    <cellStyle name="20% - Énfasis6 4" xfId="275"/>
    <cellStyle name="20% - Énfasis6 40" xfId="276"/>
    <cellStyle name="20% - Énfasis6 41" xfId="277"/>
    <cellStyle name="20% - Énfasis6 42" xfId="278"/>
    <cellStyle name="20% - Énfasis6 43" xfId="279"/>
    <cellStyle name="20% - Énfasis6 5" xfId="280"/>
    <cellStyle name="20% - Énfasis6 6" xfId="281"/>
    <cellStyle name="20% - Énfasis6 7" xfId="282"/>
    <cellStyle name="20% - Énfasis6 8" xfId="283"/>
    <cellStyle name="20% - Énfasis6 9" xfId="284"/>
    <cellStyle name="40% - Accent1" xfId="285"/>
    <cellStyle name="40% - Accent1 2" xfId="286"/>
    <cellStyle name="40% - Accent2" xfId="287"/>
    <cellStyle name="40% - Accent2 2" xfId="288"/>
    <cellStyle name="40% - Accent3" xfId="289"/>
    <cellStyle name="40% - Accent3 2" xfId="290"/>
    <cellStyle name="40% - Accent4" xfId="291"/>
    <cellStyle name="40% - Accent4 2" xfId="292"/>
    <cellStyle name="40% - Accent5" xfId="293"/>
    <cellStyle name="40% - Accent5 2" xfId="294"/>
    <cellStyle name="40% - Accent6" xfId="295"/>
    <cellStyle name="40% - Accent6 2" xfId="296"/>
    <cellStyle name="40% - Énfasis1 1" xfId="297"/>
    <cellStyle name="40% - Énfasis1 10" xfId="298"/>
    <cellStyle name="40% - Énfasis1 11" xfId="299"/>
    <cellStyle name="40% - Énfasis1 12" xfId="300"/>
    <cellStyle name="40% - Énfasis1 13" xfId="301"/>
    <cellStyle name="40% - Énfasis1 14" xfId="302"/>
    <cellStyle name="40% - Énfasis1 15" xfId="303"/>
    <cellStyle name="40% - Énfasis1 16" xfId="304"/>
    <cellStyle name="40% - Énfasis1 17" xfId="305"/>
    <cellStyle name="40% - Énfasis1 18" xfId="306"/>
    <cellStyle name="40% - Énfasis1 19" xfId="307"/>
    <cellStyle name="40% - Énfasis1 2" xfId="308"/>
    <cellStyle name="40% - Énfasis1 20" xfId="309"/>
    <cellStyle name="40% - Énfasis1 21" xfId="310"/>
    <cellStyle name="40% - Énfasis1 22" xfId="311"/>
    <cellStyle name="40% - Énfasis1 23" xfId="312"/>
    <cellStyle name="40% - Énfasis1 24" xfId="313"/>
    <cellStyle name="40% - Énfasis1 25" xfId="314"/>
    <cellStyle name="40% - Énfasis1 26" xfId="315"/>
    <cellStyle name="40% - Énfasis1 27" xfId="316"/>
    <cellStyle name="40% - Énfasis1 28" xfId="317"/>
    <cellStyle name="40% - Énfasis1 29" xfId="318"/>
    <cellStyle name="40% - Énfasis1 3" xfId="319"/>
    <cellStyle name="40% - Énfasis1 30" xfId="320"/>
    <cellStyle name="40% - Énfasis1 31" xfId="321"/>
    <cellStyle name="40% - Énfasis1 32" xfId="322"/>
    <cellStyle name="40% - Énfasis1 33" xfId="323"/>
    <cellStyle name="40% - Énfasis1 34" xfId="324"/>
    <cellStyle name="40% - Énfasis1 35" xfId="325"/>
    <cellStyle name="40% - Énfasis1 36" xfId="326"/>
    <cellStyle name="40% - Énfasis1 37" xfId="327"/>
    <cellStyle name="40% - Énfasis1 38" xfId="328"/>
    <cellStyle name="40% - Énfasis1 39" xfId="329"/>
    <cellStyle name="40% - Énfasis1 4" xfId="330"/>
    <cellStyle name="40% - Énfasis1 40" xfId="331"/>
    <cellStyle name="40% - Énfasis1 41" xfId="332"/>
    <cellStyle name="40% - Énfasis1 42" xfId="333"/>
    <cellStyle name="40% - Énfasis1 43" xfId="334"/>
    <cellStyle name="40% - Énfasis1 5" xfId="335"/>
    <cellStyle name="40% - Énfasis1 6" xfId="336"/>
    <cellStyle name="40% - Énfasis1 7" xfId="337"/>
    <cellStyle name="40% - Énfasis1 8" xfId="338"/>
    <cellStyle name="40% - Énfasis1 9" xfId="339"/>
    <cellStyle name="40% - Énfasis2 1" xfId="340"/>
    <cellStyle name="40% - Énfasis2 10" xfId="341"/>
    <cellStyle name="40% - Énfasis2 11" xfId="342"/>
    <cellStyle name="40% - Énfasis2 12" xfId="343"/>
    <cellStyle name="40% - Énfasis2 13" xfId="344"/>
    <cellStyle name="40% - Énfasis2 14" xfId="345"/>
    <cellStyle name="40% - Énfasis2 15" xfId="346"/>
    <cellStyle name="40% - Énfasis2 16" xfId="347"/>
    <cellStyle name="40% - Énfasis2 17" xfId="348"/>
    <cellStyle name="40% - Énfasis2 18" xfId="349"/>
    <cellStyle name="40% - Énfasis2 19" xfId="350"/>
    <cellStyle name="40% - Énfasis2 2" xfId="351"/>
    <cellStyle name="40% - Énfasis2 20" xfId="352"/>
    <cellStyle name="40% - Énfasis2 21" xfId="353"/>
    <cellStyle name="40% - Énfasis2 22" xfId="354"/>
    <cellStyle name="40% - Énfasis2 23" xfId="355"/>
    <cellStyle name="40% - Énfasis2 24" xfId="356"/>
    <cellStyle name="40% - Énfasis2 25" xfId="357"/>
    <cellStyle name="40% - Énfasis2 26" xfId="358"/>
    <cellStyle name="40% - Énfasis2 27" xfId="359"/>
    <cellStyle name="40% - Énfasis2 28" xfId="360"/>
    <cellStyle name="40% - Énfasis2 29" xfId="361"/>
    <cellStyle name="40% - Énfasis2 3" xfId="362"/>
    <cellStyle name="40% - Énfasis2 30" xfId="363"/>
    <cellStyle name="40% - Énfasis2 31" xfId="364"/>
    <cellStyle name="40% - Énfasis2 32" xfId="365"/>
    <cellStyle name="40% - Énfasis2 33" xfId="366"/>
    <cellStyle name="40% - Énfasis2 34" xfId="367"/>
    <cellStyle name="40% - Énfasis2 35" xfId="368"/>
    <cellStyle name="40% - Énfasis2 36" xfId="369"/>
    <cellStyle name="40% - Énfasis2 37" xfId="370"/>
    <cellStyle name="40% - Énfasis2 38" xfId="371"/>
    <cellStyle name="40% - Énfasis2 39" xfId="372"/>
    <cellStyle name="40% - Énfasis2 4" xfId="373"/>
    <cellStyle name="40% - Énfasis2 40" xfId="374"/>
    <cellStyle name="40% - Énfasis2 41" xfId="375"/>
    <cellStyle name="40% - Énfasis2 42" xfId="376"/>
    <cellStyle name="40% - Énfasis2 43" xfId="377"/>
    <cellStyle name="40% - Énfasis2 5" xfId="378"/>
    <cellStyle name="40% - Énfasis2 6" xfId="379"/>
    <cellStyle name="40% - Énfasis2 7" xfId="380"/>
    <cellStyle name="40% - Énfasis2 8" xfId="381"/>
    <cellStyle name="40% - Énfasis2 9" xfId="382"/>
    <cellStyle name="40% - Énfasis3 1" xfId="383"/>
    <cellStyle name="40% - Énfasis3 10" xfId="384"/>
    <cellStyle name="40% - Énfasis3 11" xfId="385"/>
    <cellStyle name="40% - Énfasis3 12" xfId="386"/>
    <cellStyle name="40% - Énfasis3 13" xfId="387"/>
    <cellStyle name="40% - Énfasis3 14" xfId="388"/>
    <cellStyle name="40% - Énfasis3 15" xfId="389"/>
    <cellStyle name="40% - Énfasis3 16" xfId="390"/>
    <cellStyle name="40% - Énfasis3 17" xfId="391"/>
    <cellStyle name="40% - Énfasis3 18" xfId="392"/>
    <cellStyle name="40% - Énfasis3 19" xfId="393"/>
    <cellStyle name="40% - Énfasis3 2" xfId="394"/>
    <cellStyle name="40% - Énfasis3 20" xfId="395"/>
    <cellStyle name="40% - Énfasis3 21" xfId="396"/>
    <cellStyle name="40% - Énfasis3 22" xfId="397"/>
    <cellStyle name="40% - Énfasis3 23" xfId="398"/>
    <cellStyle name="40% - Énfasis3 24" xfId="399"/>
    <cellStyle name="40% - Énfasis3 25" xfId="400"/>
    <cellStyle name="40% - Énfasis3 26" xfId="401"/>
    <cellStyle name="40% - Énfasis3 27" xfId="402"/>
    <cellStyle name="40% - Énfasis3 28" xfId="403"/>
    <cellStyle name="40% - Énfasis3 29" xfId="404"/>
    <cellStyle name="40% - Énfasis3 3" xfId="405"/>
    <cellStyle name="40% - Énfasis3 30" xfId="406"/>
    <cellStyle name="40% - Énfasis3 31" xfId="407"/>
    <cellStyle name="40% - Énfasis3 32" xfId="408"/>
    <cellStyle name="40% - Énfasis3 33" xfId="409"/>
    <cellStyle name="40% - Énfasis3 34" xfId="410"/>
    <cellStyle name="40% - Énfasis3 35" xfId="411"/>
    <cellStyle name="40% - Énfasis3 36" xfId="412"/>
    <cellStyle name="40% - Énfasis3 37" xfId="413"/>
    <cellStyle name="40% - Énfasis3 38" xfId="414"/>
    <cellStyle name="40% - Énfasis3 39" xfId="415"/>
    <cellStyle name="40% - Énfasis3 4" xfId="416"/>
    <cellStyle name="40% - Énfasis3 40" xfId="417"/>
    <cellStyle name="40% - Énfasis3 41" xfId="418"/>
    <cellStyle name="40% - Énfasis3 42" xfId="419"/>
    <cellStyle name="40% - Énfasis3 43" xfId="420"/>
    <cellStyle name="40% - Énfasis3 5" xfId="421"/>
    <cellStyle name="40% - Énfasis3 6" xfId="422"/>
    <cellStyle name="40% - Énfasis3 7" xfId="423"/>
    <cellStyle name="40% - Énfasis3 8" xfId="424"/>
    <cellStyle name="40% - Énfasis3 9" xfId="425"/>
    <cellStyle name="40% - Énfasis4 1" xfId="426"/>
    <cellStyle name="40% - Énfasis4 10" xfId="427"/>
    <cellStyle name="40% - Énfasis4 11" xfId="428"/>
    <cellStyle name="40% - Énfasis4 12" xfId="429"/>
    <cellStyle name="40% - Énfasis4 13" xfId="430"/>
    <cellStyle name="40% - Énfasis4 14" xfId="431"/>
    <cellStyle name="40% - Énfasis4 15" xfId="432"/>
    <cellStyle name="40% - Énfasis4 16" xfId="433"/>
    <cellStyle name="40% - Énfasis4 17" xfId="434"/>
    <cellStyle name="40% - Énfasis4 18" xfId="435"/>
    <cellStyle name="40% - Énfasis4 19" xfId="436"/>
    <cellStyle name="40% - Énfasis4 2" xfId="437"/>
    <cellStyle name="40% - Énfasis4 20" xfId="438"/>
    <cellStyle name="40% - Énfasis4 21" xfId="439"/>
    <cellStyle name="40% - Énfasis4 22" xfId="440"/>
    <cellStyle name="40% - Énfasis4 23" xfId="441"/>
    <cellStyle name="40% - Énfasis4 24" xfId="442"/>
    <cellStyle name="40% - Énfasis4 25" xfId="443"/>
    <cellStyle name="40% - Énfasis4 26" xfId="444"/>
    <cellStyle name="40% - Énfasis4 27" xfId="445"/>
    <cellStyle name="40% - Énfasis4 28" xfId="446"/>
    <cellStyle name="40% - Énfasis4 29" xfId="447"/>
    <cellStyle name="40% - Énfasis4 3" xfId="448"/>
    <cellStyle name="40% - Énfasis4 30" xfId="449"/>
    <cellStyle name="40% - Énfasis4 31" xfId="450"/>
    <cellStyle name="40% - Énfasis4 32" xfId="451"/>
    <cellStyle name="40% - Énfasis4 33" xfId="452"/>
    <cellStyle name="40% - Énfasis4 34" xfId="453"/>
    <cellStyle name="40% - Énfasis4 35" xfId="454"/>
    <cellStyle name="40% - Énfasis4 36" xfId="455"/>
    <cellStyle name="40% - Énfasis4 37" xfId="456"/>
    <cellStyle name="40% - Énfasis4 38" xfId="457"/>
    <cellStyle name="40% - Énfasis4 39" xfId="458"/>
    <cellStyle name="40% - Énfasis4 4" xfId="459"/>
    <cellStyle name="40% - Énfasis4 40" xfId="460"/>
    <cellStyle name="40% - Énfasis4 41" xfId="461"/>
    <cellStyle name="40% - Énfasis4 42" xfId="462"/>
    <cellStyle name="40% - Énfasis4 43" xfId="463"/>
    <cellStyle name="40% - Énfasis4 5" xfId="464"/>
    <cellStyle name="40% - Énfasis4 6" xfId="465"/>
    <cellStyle name="40% - Énfasis4 7" xfId="466"/>
    <cellStyle name="40% - Énfasis4 8" xfId="467"/>
    <cellStyle name="40% - Énfasis4 9" xfId="468"/>
    <cellStyle name="40% - Énfasis5 1" xfId="469"/>
    <cellStyle name="40% - Énfasis5 10" xfId="470"/>
    <cellStyle name="40% - Énfasis5 11" xfId="471"/>
    <cellStyle name="40% - Énfasis5 12" xfId="472"/>
    <cellStyle name="40% - Énfasis5 13" xfId="473"/>
    <cellStyle name="40% - Énfasis5 14" xfId="474"/>
    <cellStyle name="40% - Énfasis5 15" xfId="475"/>
    <cellStyle name="40% - Énfasis5 16" xfId="476"/>
    <cellStyle name="40% - Énfasis5 17" xfId="477"/>
    <cellStyle name="40% - Énfasis5 18" xfId="478"/>
    <cellStyle name="40% - Énfasis5 19" xfId="479"/>
    <cellStyle name="40% - Énfasis5 2" xfId="480"/>
    <cellStyle name="40% - Énfasis5 20" xfId="481"/>
    <cellStyle name="40% - Énfasis5 21" xfId="482"/>
    <cellStyle name="40% - Énfasis5 22" xfId="483"/>
    <cellStyle name="40% - Énfasis5 23" xfId="484"/>
    <cellStyle name="40% - Énfasis5 24" xfId="485"/>
    <cellStyle name="40% - Énfasis5 25" xfId="486"/>
    <cellStyle name="40% - Énfasis5 26" xfId="487"/>
    <cellStyle name="40% - Énfasis5 27" xfId="488"/>
    <cellStyle name="40% - Énfasis5 28" xfId="489"/>
    <cellStyle name="40% - Énfasis5 29" xfId="490"/>
    <cellStyle name="40% - Énfasis5 3" xfId="491"/>
    <cellStyle name="40% - Énfasis5 30" xfId="492"/>
    <cellStyle name="40% - Énfasis5 31" xfId="493"/>
    <cellStyle name="40% - Énfasis5 32" xfId="494"/>
    <cellStyle name="40% - Énfasis5 33" xfId="495"/>
    <cellStyle name="40% - Énfasis5 34" xfId="496"/>
    <cellStyle name="40% - Énfasis5 35" xfId="497"/>
    <cellStyle name="40% - Énfasis5 36" xfId="498"/>
    <cellStyle name="40% - Énfasis5 37" xfId="499"/>
    <cellStyle name="40% - Énfasis5 38" xfId="500"/>
    <cellStyle name="40% - Énfasis5 39" xfId="501"/>
    <cellStyle name="40% - Énfasis5 4" xfId="502"/>
    <cellStyle name="40% - Énfasis5 40" xfId="503"/>
    <cellStyle name="40% - Énfasis5 41" xfId="504"/>
    <cellStyle name="40% - Énfasis5 42" xfId="505"/>
    <cellStyle name="40% - Énfasis5 43" xfId="506"/>
    <cellStyle name="40% - Énfasis5 5" xfId="507"/>
    <cellStyle name="40% - Énfasis5 6" xfId="508"/>
    <cellStyle name="40% - Énfasis5 7" xfId="509"/>
    <cellStyle name="40% - Énfasis5 8" xfId="510"/>
    <cellStyle name="40% - Énfasis5 9" xfId="511"/>
    <cellStyle name="40% - Énfasis6 1" xfId="512"/>
    <cellStyle name="40% - Énfasis6 10" xfId="513"/>
    <cellStyle name="40% - Énfasis6 11" xfId="514"/>
    <cellStyle name="40% - Énfasis6 12" xfId="515"/>
    <cellStyle name="40% - Énfasis6 13" xfId="516"/>
    <cellStyle name="40% - Énfasis6 14" xfId="517"/>
    <cellStyle name="40% - Énfasis6 15" xfId="518"/>
    <cellStyle name="40% - Énfasis6 16" xfId="519"/>
    <cellStyle name="40% - Énfasis6 17" xfId="520"/>
    <cellStyle name="40% - Énfasis6 18" xfId="521"/>
    <cellStyle name="40% - Énfasis6 19" xfId="522"/>
    <cellStyle name="40% - Énfasis6 2" xfId="523"/>
    <cellStyle name="40% - Énfasis6 20" xfId="524"/>
    <cellStyle name="40% - Énfasis6 21" xfId="525"/>
    <cellStyle name="40% - Énfasis6 22" xfId="526"/>
    <cellStyle name="40% - Énfasis6 23" xfId="527"/>
    <cellStyle name="40% - Énfasis6 24" xfId="528"/>
    <cellStyle name="40% - Énfasis6 25" xfId="529"/>
    <cellStyle name="40% - Énfasis6 26" xfId="530"/>
    <cellStyle name="40% - Énfasis6 27" xfId="531"/>
    <cellStyle name="40% - Énfasis6 28" xfId="532"/>
    <cellStyle name="40% - Énfasis6 29" xfId="533"/>
    <cellStyle name="40% - Énfasis6 3" xfId="534"/>
    <cellStyle name="40% - Énfasis6 30" xfId="535"/>
    <cellStyle name="40% - Énfasis6 31" xfId="536"/>
    <cellStyle name="40% - Énfasis6 32" xfId="537"/>
    <cellStyle name="40% - Énfasis6 33" xfId="538"/>
    <cellStyle name="40% - Énfasis6 34" xfId="539"/>
    <cellStyle name="40% - Énfasis6 35" xfId="540"/>
    <cellStyle name="40% - Énfasis6 36" xfId="541"/>
    <cellStyle name="40% - Énfasis6 37" xfId="542"/>
    <cellStyle name="40% - Énfasis6 38" xfId="543"/>
    <cellStyle name="40% - Énfasis6 39" xfId="544"/>
    <cellStyle name="40% - Énfasis6 4" xfId="545"/>
    <cellStyle name="40% - Énfasis6 40" xfId="546"/>
    <cellStyle name="40% - Énfasis6 41" xfId="547"/>
    <cellStyle name="40% - Énfasis6 42" xfId="548"/>
    <cellStyle name="40% - Énfasis6 43" xfId="549"/>
    <cellStyle name="40% - Énfasis6 5" xfId="550"/>
    <cellStyle name="40% - Énfasis6 6" xfId="551"/>
    <cellStyle name="40% - Énfasis6 7" xfId="552"/>
    <cellStyle name="40% - Énfasis6 8" xfId="553"/>
    <cellStyle name="40% - Énfasis6 9" xfId="554"/>
    <cellStyle name="60% - Accent1" xfId="555"/>
    <cellStyle name="60% - Accent1 2" xfId="556"/>
    <cellStyle name="60% - Accent2" xfId="557"/>
    <cellStyle name="60% - Accent2 2" xfId="558"/>
    <cellStyle name="60% - Accent3" xfId="559"/>
    <cellStyle name="60% - Accent3 2" xfId="560"/>
    <cellStyle name="60% - Accent4" xfId="561"/>
    <cellStyle name="60% - Accent4 2" xfId="562"/>
    <cellStyle name="60% - Accent5" xfId="563"/>
    <cellStyle name="60% - Accent5 2" xfId="564"/>
    <cellStyle name="60% - Accent6" xfId="565"/>
    <cellStyle name="60% - Accent6 2" xfId="566"/>
    <cellStyle name="60% - Énfasis1 1" xfId="567"/>
    <cellStyle name="60% - Énfasis1 10" xfId="568"/>
    <cellStyle name="60% - Énfasis1 11" xfId="569"/>
    <cellStyle name="60% - Énfasis1 12" xfId="570"/>
    <cellStyle name="60% - Énfasis1 13" xfId="571"/>
    <cellStyle name="60% - Énfasis1 14" xfId="572"/>
    <cellStyle name="60% - Énfasis1 15" xfId="573"/>
    <cellStyle name="60% - Énfasis1 16" xfId="574"/>
    <cellStyle name="60% - Énfasis1 17" xfId="575"/>
    <cellStyle name="60% - Énfasis1 18" xfId="576"/>
    <cellStyle name="60% - Énfasis1 19" xfId="577"/>
    <cellStyle name="60% - Énfasis1 2" xfId="578"/>
    <cellStyle name="60% - Énfasis1 20" xfId="579"/>
    <cellStyle name="60% - Énfasis1 21" xfId="580"/>
    <cellStyle name="60% - Énfasis1 22" xfId="581"/>
    <cellStyle name="60% - Énfasis1 23" xfId="582"/>
    <cellStyle name="60% - Énfasis1 24" xfId="583"/>
    <cellStyle name="60% - Énfasis1 25" xfId="584"/>
    <cellStyle name="60% - Énfasis1 26" xfId="585"/>
    <cellStyle name="60% - Énfasis1 27" xfId="586"/>
    <cellStyle name="60% - Énfasis1 28" xfId="587"/>
    <cellStyle name="60% - Énfasis1 29" xfId="588"/>
    <cellStyle name="60% - Énfasis1 3" xfId="589"/>
    <cellStyle name="60% - Énfasis1 30" xfId="590"/>
    <cellStyle name="60% - Énfasis1 31" xfId="591"/>
    <cellStyle name="60% - Énfasis1 32" xfId="592"/>
    <cellStyle name="60% - Énfasis1 33" xfId="593"/>
    <cellStyle name="60% - Énfasis1 34" xfId="594"/>
    <cellStyle name="60% - Énfasis1 35" xfId="595"/>
    <cellStyle name="60% - Énfasis1 36" xfId="596"/>
    <cellStyle name="60% - Énfasis1 37" xfId="597"/>
    <cellStyle name="60% - Énfasis1 38" xfId="598"/>
    <cellStyle name="60% - Énfasis1 39" xfId="599"/>
    <cellStyle name="60% - Énfasis1 4" xfId="600"/>
    <cellStyle name="60% - Énfasis1 40" xfId="601"/>
    <cellStyle name="60% - Énfasis1 41" xfId="602"/>
    <cellStyle name="60% - Énfasis1 42" xfId="603"/>
    <cellStyle name="60% - Énfasis1 43" xfId="604"/>
    <cellStyle name="60% - Énfasis1 5" xfId="605"/>
    <cellStyle name="60% - Énfasis1 6" xfId="606"/>
    <cellStyle name="60% - Énfasis1 7" xfId="607"/>
    <cellStyle name="60% - Énfasis1 8" xfId="608"/>
    <cellStyle name="60% - Énfasis1 9" xfId="609"/>
    <cellStyle name="60% - Énfasis2 1" xfId="610"/>
    <cellStyle name="60% - Énfasis2 10" xfId="611"/>
    <cellStyle name="60% - Énfasis2 11" xfId="612"/>
    <cellStyle name="60% - Énfasis2 12" xfId="613"/>
    <cellStyle name="60% - Énfasis2 13" xfId="614"/>
    <cellStyle name="60% - Énfasis2 14" xfId="615"/>
    <cellStyle name="60% - Énfasis2 15" xfId="616"/>
    <cellStyle name="60% - Énfasis2 16" xfId="617"/>
    <cellStyle name="60% - Énfasis2 17" xfId="618"/>
    <cellStyle name="60% - Énfasis2 18" xfId="619"/>
    <cellStyle name="60% - Énfasis2 19" xfId="620"/>
    <cellStyle name="60% - Énfasis2 2" xfId="621"/>
    <cellStyle name="60% - Énfasis2 20" xfId="622"/>
    <cellStyle name="60% - Énfasis2 21" xfId="623"/>
    <cellStyle name="60% - Énfasis2 22" xfId="624"/>
    <cellStyle name="60% - Énfasis2 23" xfId="625"/>
    <cellStyle name="60% - Énfasis2 24" xfId="626"/>
    <cellStyle name="60% - Énfasis2 25" xfId="627"/>
    <cellStyle name="60% - Énfasis2 26" xfId="628"/>
    <cellStyle name="60% - Énfasis2 27" xfId="629"/>
    <cellStyle name="60% - Énfasis2 28" xfId="630"/>
    <cellStyle name="60% - Énfasis2 29" xfId="631"/>
    <cellStyle name="60% - Énfasis2 3" xfId="632"/>
    <cellStyle name="60% - Énfasis2 30" xfId="633"/>
    <cellStyle name="60% - Énfasis2 31" xfId="634"/>
    <cellStyle name="60% - Énfasis2 32" xfId="635"/>
    <cellStyle name="60% - Énfasis2 33" xfId="636"/>
    <cellStyle name="60% - Énfasis2 34" xfId="637"/>
    <cellStyle name="60% - Énfasis2 35" xfId="638"/>
    <cellStyle name="60% - Énfasis2 36" xfId="639"/>
    <cellStyle name="60% - Énfasis2 37" xfId="640"/>
    <cellStyle name="60% - Énfasis2 38" xfId="641"/>
    <cellStyle name="60% - Énfasis2 39" xfId="642"/>
    <cellStyle name="60% - Énfasis2 4" xfId="643"/>
    <cellStyle name="60% - Énfasis2 40" xfId="644"/>
    <cellStyle name="60% - Énfasis2 41" xfId="645"/>
    <cellStyle name="60% - Énfasis2 42" xfId="646"/>
    <cellStyle name="60% - Énfasis2 43" xfId="647"/>
    <cellStyle name="60% - Énfasis2 5" xfId="648"/>
    <cellStyle name="60% - Énfasis2 6" xfId="649"/>
    <cellStyle name="60% - Énfasis2 7" xfId="650"/>
    <cellStyle name="60% - Énfasis2 8" xfId="651"/>
    <cellStyle name="60% - Énfasis2 9" xfId="652"/>
    <cellStyle name="60% - Énfasis3 1" xfId="653"/>
    <cellStyle name="60% - Énfasis3 10" xfId="654"/>
    <cellStyle name="60% - Énfasis3 11" xfId="655"/>
    <cellStyle name="60% - Énfasis3 12" xfId="656"/>
    <cellStyle name="60% - Énfasis3 13" xfId="657"/>
    <cellStyle name="60% - Énfasis3 14" xfId="658"/>
    <cellStyle name="60% - Énfasis3 15" xfId="659"/>
    <cellStyle name="60% - Énfasis3 16" xfId="660"/>
    <cellStyle name="60% - Énfasis3 17" xfId="661"/>
    <cellStyle name="60% - Énfasis3 18" xfId="662"/>
    <cellStyle name="60% - Énfasis3 19" xfId="663"/>
    <cellStyle name="60% - Énfasis3 2" xfId="664"/>
    <cellStyle name="60% - Énfasis3 20" xfId="665"/>
    <cellStyle name="60% - Énfasis3 21" xfId="666"/>
    <cellStyle name="60% - Énfasis3 22" xfId="667"/>
    <cellStyle name="60% - Énfasis3 23" xfId="668"/>
    <cellStyle name="60% - Énfasis3 24" xfId="669"/>
    <cellStyle name="60% - Énfasis3 25" xfId="670"/>
    <cellStyle name="60% - Énfasis3 26" xfId="671"/>
    <cellStyle name="60% - Énfasis3 27" xfId="672"/>
    <cellStyle name="60% - Énfasis3 28" xfId="673"/>
    <cellStyle name="60% - Énfasis3 29" xfId="674"/>
    <cellStyle name="60% - Énfasis3 3" xfId="675"/>
    <cellStyle name="60% - Énfasis3 30" xfId="676"/>
    <cellStyle name="60% - Énfasis3 31" xfId="677"/>
    <cellStyle name="60% - Énfasis3 32" xfId="678"/>
    <cellStyle name="60% - Énfasis3 33" xfId="679"/>
    <cellStyle name="60% - Énfasis3 34" xfId="680"/>
    <cellStyle name="60% - Énfasis3 35" xfId="681"/>
    <cellStyle name="60% - Énfasis3 36" xfId="682"/>
    <cellStyle name="60% - Énfasis3 37" xfId="683"/>
    <cellStyle name="60% - Énfasis3 38" xfId="684"/>
    <cellStyle name="60% - Énfasis3 39" xfId="685"/>
    <cellStyle name="60% - Énfasis3 4" xfId="686"/>
    <cellStyle name="60% - Énfasis3 40" xfId="687"/>
    <cellStyle name="60% - Énfasis3 41" xfId="688"/>
    <cellStyle name="60% - Énfasis3 42" xfId="689"/>
    <cellStyle name="60% - Énfasis3 43" xfId="690"/>
    <cellStyle name="60% - Énfasis3 5" xfId="691"/>
    <cellStyle name="60% - Énfasis3 6" xfId="692"/>
    <cellStyle name="60% - Énfasis3 7" xfId="693"/>
    <cellStyle name="60% - Énfasis3 8" xfId="694"/>
    <cellStyle name="60% - Énfasis3 9" xfId="695"/>
    <cellStyle name="60% - Énfasis4 1" xfId="696"/>
    <cellStyle name="60% - Énfasis4 10" xfId="697"/>
    <cellStyle name="60% - Énfasis4 11" xfId="698"/>
    <cellStyle name="60% - Énfasis4 12" xfId="699"/>
    <cellStyle name="60% - Énfasis4 13" xfId="700"/>
    <cellStyle name="60% - Énfasis4 14" xfId="701"/>
    <cellStyle name="60% - Énfasis4 15" xfId="702"/>
    <cellStyle name="60% - Énfasis4 16" xfId="703"/>
    <cellStyle name="60% - Énfasis4 17" xfId="704"/>
    <cellStyle name="60% - Énfasis4 18" xfId="705"/>
    <cellStyle name="60% - Énfasis4 19" xfId="706"/>
    <cellStyle name="60% - Énfasis4 2" xfId="707"/>
    <cellStyle name="60% - Énfasis4 20" xfId="708"/>
    <cellStyle name="60% - Énfasis4 21" xfId="709"/>
    <cellStyle name="60% - Énfasis4 22" xfId="710"/>
    <cellStyle name="60% - Énfasis4 23" xfId="711"/>
    <cellStyle name="60% - Énfasis4 24" xfId="712"/>
    <cellStyle name="60% - Énfasis4 25" xfId="713"/>
    <cellStyle name="60% - Énfasis4 26" xfId="714"/>
    <cellStyle name="60% - Énfasis4 27" xfId="715"/>
    <cellStyle name="60% - Énfasis4 28" xfId="716"/>
    <cellStyle name="60% - Énfasis4 29" xfId="717"/>
    <cellStyle name="60% - Énfasis4 3" xfId="718"/>
    <cellStyle name="60% - Énfasis4 30" xfId="719"/>
    <cellStyle name="60% - Énfasis4 31" xfId="720"/>
    <cellStyle name="60% - Énfasis4 32" xfId="721"/>
    <cellStyle name="60% - Énfasis4 33" xfId="722"/>
    <cellStyle name="60% - Énfasis4 34" xfId="723"/>
    <cellStyle name="60% - Énfasis4 35" xfId="724"/>
    <cellStyle name="60% - Énfasis4 36" xfId="725"/>
    <cellStyle name="60% - Énfasis4 37" xfId="726"/>
    <cellStyle name="60% - Énfasis4 38" xfId="727"/>
    <cellStyle name="60% - Énfasis4 39" xfId="728"/>
    <cellStyle name="60% - Énfasis4 4" xfId="729"/>
    <cellStyle name="60% - Énfasis4 40" xfId="730"/>
    <cellStyle name="60% - Énfasis4 41" xfId="731"/>
    <cellStyle name="60% - Énfasis4 42" xfId="732"/>
    <cellStyle name="60% - Énfasis4 43" xfId="733"/>
    <cellStyle name="60% - Énfasis4 5" xfId="734"/>
    <cellStyle name="60% - Énfasis4 6" xfId="735"/>
    <cellStyle name="60% - Énfasis4 7" xfId="736"/>
    <cellStyle name="60% - Énfasis4 8" xfId="737"/>
    <cellStyle name="60% - Énfasis4 9" xfId="738"/>
    <cellStyle name="60% - Énfasis5 1" xfId="739"/>
    <cellStyle name="60% - Énfasis5 10" xfId="740"/>
    <cellStyle name="60% - Énfasis5 11" xfId="741"/>
    <cellStyle name="60% - Énfasis5 12" xfId="742"/>
    <cellStyle name="60% - Énfasis5 13" xfId="743"/>
    <cellStyle name="60% - Énfasis5 14" xfId="744"/>
    <cellStyle name="60% - Énfasis5 15" xfId="745"/>
    <cellStyle name="60% - Énfasis5 16" xfId="746"/>
    <cellStyle name="60% - Énfasis5 17" xfId="747"/>
    <cellStyle name="60% - Énfasis5 18" xfId="748"/>
    <cellStyle name="60% - Énfasis5 19" xfId="749"/>
    <cellStyle name="60% - Énfasis5 2" xfId="750"/>
    <cellStyle name="60% - Énfasis5 20" xfId="751"/>
    <cellStyle name="60% - Énfasis5 21" xfId="752"/>
    <cellStyle name="60% - Énfasis5 22" xfId="753"/>
    <cellStyle name="60% - Énfasis5 23" xfId="754"/>
    <cellStyle name="60% - Énfasis5 24" xfId="755"/>
    <cellStyle name="60% - Énfasis5 25" xfId="756"/>
    <cellStyle name="60% - Énfasis5 26" xfId="757"/>
    <cellStyle name="60% - Énfasis5 27" xfId="758"/>
    <cellStyle name="60% - Énfasis5 28" xfId="759"/>
    <cellStyle name="60% - Énfasis5 29" xfId="760"/>
    <cellStyle name="60% - Énfasis5 3" xfId="761"/>
    <cellStyle name="60% - Énfasis5 30" xfId="762"/>
    <cellStyle name="60% - Énfasis5 31" xfId="763"/>
    <cellStyle name="60% - Énfasis5 32" xfId="764"/>
    <cellStyle name="60% - Énfasis5 33" xfId="765"/>
    <cellStyle name="60% - Énfasis5 34" xfId="766"/>
    <cellStyle name="60% - Énfasis5 35" xfId="767"/>
    <cellStyle name="60% - Énfasis5 36" xfId="768"/>
    <cellStyle name="60% - Énfasis5 37" xfId="769"/>
    <cellStyle name="60% - Énfasis5 38" xfId="770"/>
    <cellStyle name="60% - Énfasis5 39" xfId="771"/>
    <cellStyle name="60% - Énfasis5 4" xfId="772"/>
    <cellStyle name="60% - Énfasis5 40" xfId="773"/>
    <cellStyle name="60% - Énfasis5 41" xfId="774"/>
    <cellStyle name="60% - Énfasis5 42" xfId="775"/>
    <cellStyle name="60% - Énfasis5 43" xfId="776"/>
    <cellStyle name="60% - Énfasis5 5" xfId="777"/>
    <cellStyle name="60% - Énfasis5 6" xfId="778"/>
    <cellStyle name="60% - Énfasis5 7" xfId="779"/>
    <cellStyle name="60% - Énfasis5 8" xfId="780"/>
    <cellStyle name="60% - Énfasis5 9" xfId="781"/>
    <cellStyle name="60% - Énfasis6 1" xfId="782"/>
    <cellStyle name="60% - Énfasis6 10" xfId="783"/>
    <cellStyle name="60% - Énfasis6 11" xfId="784"/>
    <cellStyle name="60% - Énfasis6 12" xfId="785"/>
    <cellStyle name="60% - Énfasis6 13" xfId="786"/>
    <cellStyle name="60% - Énfasis6 14" xfId="787"/>
    <cellStyle name="60% - Énfasis6 15" xfId="788"/>
    <cellStyle name="60% - Énfasis6 16" xfId="789"/>
    <cellStyle name="60% - Énfasis6 17" xfId="790"/>
    <cellStyle name="60% - Énfasis6 18" xfId="791"/>
    <cellStyle name="60% - Énfasis6 19" xfId="792"/>
    <cellStyle name="60% - Énfasis6 2" xfId="793"/>
    <cellStyle name="60% - Énfasis6 20" xfId="794"/>
    <cellStyle name="60% - Énfasis6 21" xfId="795"/>
    <cellStyle name="60% - Énfasis6 22" xfId="796"/>
    <cellStyle name="60% - Énfasis6 23" xfId="797"/>
    <cellStyle name="60% - Énfasis6 24" xfId="798"/>
    <cellStyle name="60% - Énfasis6 25" xfId="799"/>
    <cellStyle name="60% - Énfasis6 26" xfId="800"/>
    <cellStyle name="60% - Énfasis6 27" xfId="801"/>
    <cellStyle name="60% - Énfasis6 28" xfId="802"/>
    <cellStyle name="60% - Énfasis6 29" xfId="803"/>
    <cellStyle name="60% - Énfasis6 3" xfId="804"/>
    <cellStyle name="60% - Énfasis6 30" xfId="805"/>
    <cellStyle name="60% - Énfasis6 31" xfId="806"/>
    <cellStyle name="60% - Énfasis6 32" xfId="807"/>
    <cellStyle name="60% - Énfasis6 33" xfId="808"/>
    <cellStyle name="60% - Énfasis6 34" xfId="809"/>
    <cellStyle name="60% - Énfasis6 35" xfId="810"/>
    <cellStyle name="60% - Énfasis6 36" xfId="811"/>
    <cellStyle name="60% - Énfasis6 37" xfId="812"/>
    <cellStyle name="60% - Énfasis6 38" xfId="813"/>
    <cellStyle name="60% - Énfasis6 39" xfId="814"/>
    <cellStyle name="60% - Énfasis6 4" xfId="815"/>
    <cellStyle name="60% - Énfasis6 40" xfId="816"/>
    <cellStyle name="60% - Énfasis6 41" xfId="817"/>
    <cellStyle name="60% - Énfasis6 42" xfId="818"/>
    <cellStyle name="60% - Énfasis6 43" xfId="819"/>
    <cellStyle name="60% - Énfasis6 5" xfId="820"/>
    <cellStyle name="60% - Énfasis6 6" xfId="821"/>
    <cellStyle name="60% - Énfasis6 7" xfId="822"/>
    <cellStyle name="60% - Énfasis6 8" xfId="823"/>
    <cellStyle name="60% - Énfasis6 9" xfId="824"/>
    <cellStyle name="Accent1" xfId="825"/>
    <cellStyle name="Accent1 2" xfId="826"/>
    <cellStyle name="Accent2" xfId="827"/>
    <cellStyle name="Accent2 2" xfId="828"/>
    <cellStyle name="Accent3" xfId="829"/>
    <cellStyle name="Accent3 2" xfId="830"/>
    <cellStyle name="Accent4" xfId="831"/>
    <cellStyle name="Accent4 2" xfId="832"/>
    <cellStyle name="Accent5" xfId="833"/>
    <cellStyle name="Accent5 2" xfId="834"/>
    <cellStyle name="Accent6" xfId="835"/>
    <cellStyle name="Accent6 2" xfId="836"/>
    <cellStyle name="Bé" xfId="837"/>
    <cellStyle name="Bé 2" xfId="838"/>
    <cellStyle name="Buena 1" xfId="839"/>
    <cellStyle name="Buena 10" xfId="840"/>
    <cellStyle name="Buena 11" xfId="841"/>
    <cellStyle name="Buena 12" xfId="842"/>
    <cellStyle name="Buena 13" xfId="843"/>
    <cellStyle name="Buena 14" xfId="844"/>
    <cellStyle name="Buena 15" xfId="845"/>
    <cellStyle name="Buena 16" xfId="846"/>
    <cellStyle name="Buena 17" xfId="847"/>
    <cellStyle name="Buena 18" xfId="848"/>
    <cellStyle name="Buena 19" xfId="849"/>
    <cellStyle name="Buena 2" xfId="850"/>
    <cellStyle name="Buena 20" xfId="851"/>
    <cellStyle name="Buena 21" xfId="852"/>
    <cellStyle name="Buena 22" xfId="853"/>
    <cellStyle name="Buena 23" xfId="854"/>
    <cellStyle name="Buena 24" xfId="855"/>
    <cellStyle name="Buena 25" xfId="856"/>
    <cellStyle name="Buena 26" xfId="857"/>
    <cellStyle name="Buena 27" xfId="858"/>
    <cellStyle name="Buena 28" xfId="859"/>
    <cellStyle name="Buena 29" xfId="860"/>
    <cellStyle name="Buena 3" xfId="861"/>
    <cellStyle name="Buena 30" xfId="862"/>
    <cellStyle name="Buena 31" xfId="863"/>
    <cellStyle name="Buena 32" xfId="864"/>
    <cellStyle name="Buena 33" xfId="865"/>
    <cellStyle name="Buena 34" xfId="866"/>
    <cellStyle name="Buena 35" xfId="867"/>
    <cellStyle name="Buena 36" xfId="868"/>
    <cellStyle name="Buena 37" xfId="869"/>
    <cellStyle name="Buena 38" xfId="870"/>
    <cellStyle name="Buena 39" xfId="871"/>
    <cellStyle name="Buena 4" xfId="872"/>
    <cellStyle name="Buena 40" xfId="873"/>
    <cellStyle name="Buena 41" xfId="874"/>
    <cellStyle name="Buena 42" xfId="875"/>
    <cellStyle name="Buena 43" xfId="876"/>
    <cellStyle name="Buena 5" xfId="877"/>
    <cellStyle name="Buena 6" xfId="878"/>
    <cellStyle name="Buena 7" xfId="879"/>
    <cellStyle name="Buena 8" xfId="880"/>
    <cellStyle name="Buena 9" xfId="881"/>
    <cellStyle name="Càlcul" xfId="882"/>
    <cellStyle name="Càlcul 2" xfId="883"/>
    <cellStyle name="Cálculo 1" xfId="884"/>
    <cellStyle name="Cálculo 10" xfId="885"/>
    <cellStyle name="Cálculo 11" xfId="886"/>
    <cellStyle name="Cálculo 12" xfId="887"/>
    <cellStyle name="Cálculo 13" xfId="888"/>
    <cellStyle name="Cálculo 14" xfId="889"/>
    <cellStyle name="Cálculo 15" xfId="890"/>
    <cellStyle name="Cálculo 16" xfId="891"/>
    <cellStyle name="Cálculo 17" xfId="892"/>
    <cellStyle name="Cálculo 18" xfId="893"/>
    <cellStyle name="Cálculo 19" xfId="894"/>
    <cellStyle name="Cálculo 2" xfId="895"/>
    <cellStyle name="Cálculo 20" xfId="896"/>
    <cellStyle name="Cálculo 21" xfId="897"/>
    <cellStyle name="Cálculo 22" xfId="898"/>
    <cellStyle name="Cálculo 23" xfId="899"/>
    <cellStyle name="Cálculo 24" xfId="900"/>
    <cellStyle name="Cálculo 25" xfId="901"/>
    <cellStyle name="Cálculo 26" xfId="902"/>
    <cellStyle name="Cálculo 27" xfId="903"/>
    <cellStyle name="Cálculo 28" xfId="904"/>
    <cellStyle name="Cálculo 29" xfId="905"/>
    <cellStyle name="Cálculo 3" xfId="906"/>
    <cellStyle name="Cálculo 30" xfId="907"/>
    <cellStyle name="Cálculo 31" xfId="908"/>
    <cellStyle name="Cálculo 32" xfId="909"/>
    <cellStyle name="Cálculo 33" xfId="910"/>
    <cellStyle name="Cálculo 34" xfId="911"/>
    <cellStyle name="Cálculo 35" xfId="912"/>
    <cellStyle name="Cálculo 36" xfId="913"/>
    <cellStyle name="Cálculo 37" xfId="914"/>
    <cellStyle name="Cálculo 38" xfId="915"/>
    <cellStyle name="Cálculo 39" xfId="916"/>
    <cellStyle name="Cálculo 4" xfId="917"/>
    <cellStyle name="Cálculo 40" xfId="918"/>
    <cellStyle name="Cálculo 41" xfId="919"/>
    <cellStyle name="Cálculo 42" xfId="920"/>
    <cellStyle name="Cálculo 43" xfId="921"/>
    <cellStyle name="Cálculo 5" xfId="922"/>
    <cellStyle name="Cálculo 6" xfId="923"/>
    <cellStyle name="Cálculo 7" xfId="924"/>
    <cellStyle name="Cálculo 8" xfId="925"/>
    <cellStyle name="Cálculo 9" xfId="926"/>
    <cellStyle name="Cel·la de comprovació" xfId="927"/>
    <cellStyle name="Cel·la de comprovació 2" xfId="928"/>
    <cellStyle name="Cel·la enllaçada" xfId="929"/>
    <cellStyle name="Cel·la enllaçada 2" xfId="930"/>
    <cellStyle name="Celda de comprobación 1" xfId="931"/>
    <cellStyle name="Celda de comprobación 10" xfId="932"/>
    <cellStyle name="Celda de comprobación 11" xfId="933"/>
    <cellStyle name="Celda de comprobación 12" xfId="934"/>
    <cellStyle name="Celda de comprobación 13" xfId="935"/>
    <cellStyle name="Celda de comprobación 14" xfId="936"/>
    <cellStyle name="Celda de comprobación 15" xfId="937"/>
    <cellStyle name="Celda de comprobación 16" xfId="938"/>
    <cellStyle name="Celda de comprobación 17" xfId="939"/>
    <cellStyle name="Celda de comprobación 18" xfId="940"/>
    <cellStyle name="Celda de comprobación 19" xfId="941"/>
    <cellStyle name="Celda de comprobación 2" xfId="942"/>
    <cellStyle name="Celda de comprobación 20" xfId="943"/>
    <cellStyle name="Celda de comprobación 21" xfId="944"/>
    <cellStyle name="Celda de comprobación 22" xfId="945"/>
    <cellStyle name="Celda de comprobación 23" xfId="946"/>
    <cellStyle name="Celda de comprobación 24" xfId="947"/>
    <cellStyle name="Celda de comprobación 25" xfId="948"/>
    <cellStyle name="Celda de comprobación 26" xfId="949"/>
    <cellStyle name="Celda de comprobación 27" xfId="950"/>
    <cellStyle name="Celda de comprobación 28" xfId="951"/>
    <cellStyle name="Celda de comprobación 29" xfId="952"/>
    <cellStyle name="Celda de comprobación 3" xfId="953"/>
    <cellStyle name="Celda de comprobación 30" xfId="954"/>
    <cellStyle name="Celda de comprobación 31" xfId="955"/>
    <cellStyle name="Celda de comprobación 32" xfId="956"/>
    <cellStyle name="Celda de comprobación 33" xfId="957"/>
    <cellStyle name="Celda de comprobación 34" xfId="958"/>
    <cellStyle name="Celda de comprobación 35" xfId="959"/>
    <cellStyle name="Celda de comprobación 36" xfId="960"/>
    <cellStyle name="Celda de comprobación 37" xfId="961"/>
    <cellStyle name="Celda de comprobación 38" xfId="962"/>
    <cellStyle name="Celda de comprobación 39" xfId="963"/>
    <cellStyle name="Celda de comprobación 4" xfId="964"/>
    <cellStyle name="Celda de comprobación 40" xfId="965"/>
    <cellStyle name="Celda de comprobación 41" xfId="966"/>
    <cellStyle name="Celda de comprobación 42" xfId="967"/>
    <cellStyle name="Celda de comprobación 43" xfId="968"/>
    <cellStyle name="Celda de comprobación 5" xfId="969"/>
    <cellStyle name="Celda de comprobación 6" xfId="970"/>
    <cellStyle name="Celda de comprobación 7" xfId="971"/>
    <cellStyle name="Celda de comprobación 8" xfId="972"/>
    <cellStyle name="Celda de comprobación 9" xfId="973"/>
    <cellStyle name="Celda vinculada 1" xfId="974"/>
    <cellStyle name="Celda vinculada 10" xfId="975"/>
    <cellStyle name="Celda vinculada 11" xfId="976"/>
    <cellStyle name="Celda vinculada 12" xfId="977"/>
    <cellStyle name="Celda vinculada 13" xfId="978"/>
    <cellStyle name="Celda vinculada 14" xfId="979"/>
    <cellStyle name="Celda vinculada 15" xfId="980"/>
    <cellStyle name="Celda vinculada 16" xfId="981"/>
    <cellStyle name="Celda vinculada 17" xfId="982"/>
    <cellStyle name="Celda vinculada 18" xfId="983"/>
    <cellStyle name="Celda vinculada 19" xfId="984"/>
    <cellStyle name="Celda vinculada 2" xfId="985"/>
    <cellStyle name="Celda vinculada 20" xfId="986"/>
    <cellStyle name="Celda vinculada 21" xfId="987"/>
    <cellStyle name="Celda vinculada 22" xfId="988"/>
    <cellStyle name="Celda vinculada 23" xfId="989"/>
    <cellStyle name="Celda vinculada 24" xfId="990"/>
    <cellStyle name="Celda vinculada 25" xfId="991"/>
    <cellStyle name="Celda vinculada 26" xfId="992"/>
    <cellStyle name="Celda vinculada 27" xfId="993"/>
    <cellStyle name="Celda vinculada 28" xfId="994"/>
    <cellStyle name="Celda vinculada 29" xfId="995"/>
    <cellStyle name="Celda vinculada 3" xfId="996"/>
    <cellStyle name="Celda vinculada 30" xfId="997"/>
    <cellStyle name="Celda vinculada 31" xfId="998"/>
    <cellStyle name="Celda vinculada 32" xfId="999"/>
    <cellStyle name="Celda vinculada 33" xfId="1000"/>
    <cellStyle name="Celda vinculada 34" xfId="1001"/>
    <cellStyle name="Celda vinculada 35" xfId="1002"/>
    <cellStyle name="Celda vinculada 36" xfId="1003"/>
    <cellStyle name="Celda vinculada 37" xfId="1004"/>
    <cellStyle name="Celda vinculada 38" xfId="1005"/>
    <cellStyle name="Celda vinculada 39" xfId="1006"/>
    <cellStyle name="Celda vinculada 4" xfId="1007"/>
    <cellStyle name="Celda vinculada 40" xfId="1008"/>
    <cellStyle name="Celda vinculada 41" xfId="1009"/>
    <cellStyle name="Celda vinculada 42" xfId="1010"/>
    <cellStyle name="Celda vinculada 43" xfId="1011"/>
    <cellStyle name="Celda vinculada 5" xfId="1012"/>
    <cellStyle name="Celda vinculada 6" xfId="1013"/>
    <cellStyle name="Celda vinculada 7" xfId="1014"/>
    <cellStyle name="Celda vinculada 8" xfId="1015"/>
    <cellStyle name="Celda vinculada 9" xfId="1016"/>
    <cellStyle name="Comma 2" xfId="1017"/>
    <cellStyle name="Encabezado 4 1" xfId="1018"/>
    <cellStyle name="Encabezado 4 10" xfId="1019"/>
    <cellStyle name="Encabezado 4 11" xfId="1020"/>
    <cellStyle name="Encabezado 4 12" xfId="1021"/>
    <cellStyle name="Encabezado 4 13" xfId="1022"/>
    <cellStyle name="Encabezado 4 14" xfId="1023"/>
    <cellStyle name="Encabezado 4 15" xfId="1024"/>
    <cellStyle name="Encabezado 4 16" xfId="1025"/>
    <cellStyle name="Encabezado 4 17" xfId="1026"/>
    <cellStyle name="Encabezado 4 18" xfId="1027"/>
    <cellStyle name="Encabezado 4 19" xfId="1028"/>
    <cellStyle name="Encabezado 4 2" xfId="1029"/>
    <cellStyle name="Encabezado 4 20" xfId="1030"/>
    <cellStyle name="Encabezado 4 21" xfId="1031"/>
    <cellStyle name="Encabezado 4 22" xfId="1032"/>
    <cellStyle name="Encabezado 4 23" xfId="1033"/>
    <cellStyle name="Encabezado 4 24" xfId="1034"/>
    <cellStyle name="Encabezado 4 25" xfId="1035"/>
    <cellStyle name="Encabezado 4 26" xfId="1036"/>
    <cellStyle name="Encabezado 4 27" xfId="1037"/>
    <cellStyle name="Encabezado 4 28" xfId="1038"/>
    <cellStyle name="Encabezado 4 29" xfId="1039"/>
    <cellStyle name="Encabezado 4 3" xfId="1040"/>
    <cellStyle name="Encabezado 4 30" xfId="1041"/>
    <cellStyle name="Encabezado 4 31" xfId="1042"/>
    <cellStyle name="Encabezado 4 32" xfId="1043"/>
    <cellStyle name="Encabezado 4 33" xfId="1044"/>
    <cellStyle name="Encabezado 4 34" xfId="1045"/>
    <cellStyle name="Encabezado 4 35" xfId="1046"/>
    <cellStyle name="Encabezado 4 36" xfId="1047"/>
    <cellStyle name="Encabezado 4 37" xfId="1048"/>
    <cellStyle name="Encabezado 4 38" xfId="1049"/>
    <cellStyle name="Encabezado 4 39" xfId="1050"/>
    <cellStyle name="Encabezado 4 4" xfId="1051"/>
    <cellStyle name="Encabezado 4 40" xfId="1052"/>
    <cellStyle name="Encabezado 4 41" xfId="1053"/>
    <cellStyle name="Encabezado 4 42" xfId="1054"/>
    <cellStyle name="Encabezado 4 43" xfId="1055"/>
    <cellStyle name="Encabezado 4 5" xfId="1056"/>
    <cellStyle name="Encabezado 4 6" xfId="1057"/>
    <cellStyle name="Encabezado 4 7" xfId="1058"/>
    <cellStyle name="Encabezado 4 8" xfId="1059"/>
    <cellStyle name="Encabezado 4 9" xfId="1060"/>
    <cellStyle name="Énfasis1 1" xfId="1061"/>
    <cellStyle name="Énfasis1 10" xfId="1062"/>
    <cellStyle name="Énfasis1 11" xfId="1063"/>
    <cellStyle name="Énfasis1 12" xfId="1064"/>
    <cellStyle name="Énfasis1 13" xfId="1065"/>
    <cellStyle name="Énfasis1 14" xfId="1066"/>
    <cellStyle name="Énfasis1 15" xfId="1067"/>
    <cellStyle name="Énfasis1 16" xfId="1068"/>
    <cellStyle name="Énfasis1 17" xfId="1069"/>
    <cellStyle name="Énfasis1 18" xfId="1070"/>
    <cellStyle name="Énfasis1 19" xfId="1071"/>
    <cellStyle name="Énfasis1 2" xfId="1072"/>
    <cellStyle name="Énfasis1 20" xfId="1073"/>
    <cellStyle name="Énfasis1 21" xfId="1074"/>
    <cellStyle name="Énfasis1 22" xfId="1075"/>
    <cellStyle name="Énfasis1 23" xfId="1076"/>
    <cellStyle name="Énfasis1 24" xfId="1077"/>
    <cellStyle name="Énfasis1 25" xfId="1078"/>
    <cellStyle name="Énfasis1 26" xfId="1079"/>
    <cellStyle name="Énfasis1 27" xfId="1080"/>
    <cellStyle name="Énfasis1 28" xfId="1081"/>
    <cellStyle name="Énfasis1 29" xfId="1082"/>
    <cellStyle name="Énfasis1 3" xfId="1083"/>
    <cellStyle name="Énfasis1 30" xfId="1084"/>
    <cellStyle name="Énfasis1 31" xfId="1085"/>
    <cellStyle name="Énfasis1 32" xfId="1086"/>
    <cellStyle name="Énfasis1 33" xfId="1087"/>
    <cellStyle name="Énfasis1 34" xfId="1088"/>
    <cellStyle name="Énfasis1 35" xfId="1089"/>
    <cellStyle name="Énfasis1 36" xfId="1090"/>
    <cellStyle name="Énfasis1 37" xfId="1091"/>
    <cellStyle name="Énfasis1 38" xfId="1092"/>
    <cellStyle name="Énfasis1 39" xfId="1093"/>
    <cellStyle name="Énfasis1 4" xfId="1094"/>
    <cellStyle name="Énfasis1 40" xfId="1095"/>
    <cellStyle name="Énfasis1 41" xfId="1096"/>
    <cellStyle name="Énfasis1 42" xfId="1097"/>
    <cellStyle name="Énfasis1 43" xfId="1098"/>
    <cellStyle name="Énfasis1 5" xfId="1099"/>
    <cellStyle name="Énfasis1 6" xfId="1100"/>
    <cellStyle name="Énfasis1 7" xfId="1101"/>
    <cellStyle name="Énfasis1 8" xfId="1102"/>
    <cellStyle name="Énfasis1 9" xfId="1103"/>
    <cellStyle name="Énfasis2 1" xfId="1104"/>
    <cellStyle name="Énfasis2 10" xfId="1105"/>
    <cellStyle name="Énfasis2 11" xfId="1106"/>
    <cellStyle name="Énfasis2 12" xfId="1107"/>
    <cellStyle name="Énfasis2 13" xfId="1108"/>
    <cellStyle name="Énfasis2 14" xfId="1109"/>
    <cellStyle name="Énfasis2 15" xfId="1110"/>
    <cellStyle name="Énfasis2 16" xfId="1111"/>
    <cellStyle name="Énfasis2 17" xfId="1112"/>
    <cellStyle name="Énfasis2 18" xfId="1113"/>
    <cellStyle name="Énfasis2 19" xfId="1114"/>
    <cellStyle name="Énfasis2 2" xfId="1115"/>
    <cellStyle name="Énfasis2 20" xfId="1116"/>
    <cellStyle name="Énfasis2 21" xfId="1117"/>
    <cellStyle name="Énfasis2 22" xfId="1118"/>
    <cellStyle name="Énfasis2 23" xfId="1119"/>
    <cellStyle name="Énfasis2 24" xfId="1120"/>
    <cellStyle name="Énfasis2 25" xfId="1121"/>
    <cellStyle name="Énfasis2 26" xfId="1122"/>
    <cellStyle name="Énfasis2 27" xfId="1123"/>
    <cellStyle name="Énfasis2 28" xfId="1124"/>
    <cellStyle name="Énfasis2 29" xfId="1125"/>
    <cellStyle name="Énfasis2 3" xfId="1126"/>
    <cellStyle name="Énfasis2 30" xfId="1127"/>
    <cellStyle name="Énfasis2 31" xfId="1128"/>
    <cellStyle name="Énfasis2 32" xfId="1129"/>
    <cellStyle name="Énfasis2 33" xfId="1130"/>
    <cellStyle name="Énfasis2 34" xfId="1131"/>
    <cellStyle name="Énfasis2 35" xfId="1132"/>
    <cellStyle name="Énfasis2 36" xfId="1133"/>
    <cellStyle name="Énfasis2 37" xfId="1134"/>
    <cellStyle name="Énfasis2 38" xfId="1135"/>
    <cellStyle name="Énfasis2 39" xfId="1136"/>
    <cellStyle name="Énfasis2 4" xfId="1137"/>
    <cellStyle name="Énfasis2 40" xfId="1138"/>
    <cellStyle name="Énfasis2 41" xfId="1139"/>
    <cellStyle name="Énfasis2 42" xfId="1140"/>
    <cellStyle name="Énfasis2 43" xfId="1141"/>
    <cellStyle name="Énfasis2 5" xfId="1142"/>
    <cellStyle name="Énfasis2 6" xfId="1143"/>
    <cellStyle name="Énfasis2 7" xfId="1144"/>
    <cellStyle name="Énfasis2 8" xfId="1145"/>
    <cellStyle name="Énfasis2 9" xfId="1146"/>
    <cellStyle name="Énfasis3 1" xfId="1147"/>
    <cellStyle name="Énfasis3 10" xfId="1148"/>
    <cellStyle name="Énfasis3 11" xfId="1149"/>
    <cellStyle name="Énfasis3 12" xfId="1150"/>
    <cellStyle name="Énfasis3 13" xfId="1151"/>
    <cellStyle name="Énfasis3 14" xfId="1152"/>
    <cellStyle name="Énfasis3 15" xfId="1153"/>
    <cellStyle name="Énfasis3 16" xfId="1154"/>
    <cellStyle name="Énfasis3 17" xfId="1155"/>
    <cellStyle name="Énfasis3 18" xfId="1156"/>
    <cellStyle name="Énfasis3 19" xfId="1157"/>
    <cellStyle name="Énfasis3 2" xfId="1158"/>
    <cellStyle name="Énfasis3 20" xfId="1159"/>
    <cellStyle name="Énfasis3 21" xfId="1160"/>
    <cellStyle name="Énfasis3 22" xfId="1161"/>
    <cellStyle name="Énfasis3 23" xfId="1162"/>
    <cellStyle name="Énfasis3 24" xfId="1163"/>
    <cellStyle name="Énfasis3 25" xfId="1164"/>
    <cellStyle name="Énfasis3 26" xfId="1165"/>
    <cellStyle name="Énfasis3 27" xfId="1166"/>
    <cellStyle name="Énfasis3 28" xfId="1167"/>
    <cellStyle name="Énfasis3 29" xfId="1168"/>
    <cellStyle name="Énfasis3 3" xfId="1169"/>
    <cellStyle name="Énfasis3 30" xfId="1170"/>
    <cellStyle name="Énfasis3 31" xfId="1171"/>
    <cellStyle name="Énfasis3 32" xfId="1172"/>
    <cellStyle name="Énfasis3 33" xfId="1173"/>
    <cellStyle name="Énfasis3 34" xfId="1174"/>
    <cellStyle name="Énfasis3 35" xfId="1175"/>
    <cellStyle name="Énfasis3 36" xfId="1176"/>
    <cellStyle name="Énfasis3 37" xfId="1177"/>
    <cellStyle name="Énfasis3 38" xfId="1178"/>
    <cellStyle name="Énfasis3 39" xfId="1179"/>
    <cellStyle name="Énfasis3 4" xfId="1180"/>
    <cellStyle name="Énfasis3 40" xfId="1181"/>
    <cellStyle name="Énfasis3 41" xfId="1182"/>
    <cellStyle name="Énfasis3 42" xfId="1183"/>
    <cellStyle name="Énfasis3 43" xfId="1184"/>
    <cellStyle name="Énfasis3 5" xfId="1185"/>
    <cellStyle name="Énfasis3 6" xfId="1186"/>
    <cellStyle name="Énfasis3 7" xfId="1187"/>
    <cellStyle name="Énfasis3 8" xfId="1188"/>
    <cellStyle name="Énfasis3 9" xfId="1189"/>
    <cellStyle name="Énfasis4 1" xfId="1190"/>
    <cellStyle name="Énfasis4 10" xfId="1191"/>
    <cellStyle name="Énfasis4 11" xfId="1192"/>
    <cellStyle name="Énfasis4 12" xfId="1193"/>
    <cellStyle name="Énfasis4 13" xfId="1194"/>
    <cellStyle name="Énfasis4 14" xfId="1195"/>
    <cellStyle name="Énfasis4 15" xfId="1196"/>
    <cellStyle name="Énfasis4 16" xfId="1197"/>
    <cellStyle name="Énfasis4 17" xfId="1198"/>
    <cellStyle name="Énfasis4 18" xfId="1199"/>
    <cellStyle name="Énfasis4 19" xfId="1200"/>
    <cellStyle name="Énfasis4 2" xfId="1201"/>
    <cellStyle name="Énfasis4 20" xfId="1202"/>
    <cellStyle name="Énfasis4 21" xfId="1203"/>
    <cellStyle name="Énfasis4 22" xfId="1204"/>
    <cellStyle name="Énfasis4 23" xfId="1205"/>
    <cellStyle name="Énfasis4 24" xfId="1206"/>
    <cellStyle name="Énfasis4 25" xfId="1207"/>
    <cellStyle name="Énfasis4 26" xfId="1208"/>
    <cellStyle name="Énfasis4 27" xfId="1209"/>
    <cellStyle name="Énfasis4 28" xfId="1210"/>
    <cellStyle name="Énfasis4 29" xfId="1211"/>
    <cellStyle name="Énfasis4 3" xfId="1212"/>
    <cellStyle name="Énfasis4 30" xfId="1213"/>
    <cellStyle name="Énfasis4 31" xfId="1214"/>
    <cellStyle name="Énfasis4 32" xfId="1215"/>
    <cellStyle name="Énfasis4 33" xfId="1216"/>
    <cellStyle name="Énfasis4 34" xfId="1217"/>
    <cellStyle name="Énfasis4 35" xfId="1218"/>
    <cellStyle name="Énfasis4 36" xfId="1219"/>
    <cellStyle name="Énfasis4 37" xfId="1220"/>
    <cellStyle name="Énfasis4 38" xfId="1221"/>
    <cellStyle name="Énfasis4 39" xfId="1222"/>
    <cellStyle name="Énfasis4 4" xfId="1223"/>
    <cellStyle name="Énfasis4 40" xfId="1224"/>
    <cellStyle name="Énfasis4 41" xfId="1225"/>
    <cellStyle name="Énfasis4 42" xfId="1226"/>
    <cellStyle name="Énfasis4 43" xfId="1227"/>
    <cellStyle name="Énfasis4 5" xfId="1228"/>
    <cellStyle name="Énfasis4 6" xfId="1229"/>
    <cellStyle name="Énfasis4 7" xfId="1230"/>
    <cellStyle name="Énfasis4 8" xfId="1231"/>
    <cellStyle name="Énfasis4 9" xfId="1232"/>
    <cellStyle name="Énfasis5 1" xfId="1233"/>
    <cellStyle name="Énfasis5 10" xfId="1234"/>
    <cellStyle name="Énfasis5 11" xfId="1235"/>
    <cellStyle name="Énfasis5 12" xfId="1236"/>
    <cellStyle name="Énfasis5 13" xfId="1237"/>
    <cellStyle name="Énfasis5 14" xfId="1238"/>
    <cellStyle name="Énfasis5 15" xfId="1239"/>
    <cellStyle name="Énfasis5 16" xfId="1240"/>
    <cellStyle name="Énfasis5 17" xfId="1241"/>
    <cellStyle name="Énfasis5 18" xfId="1242"/>
    <cellStyle name="Énfasis5 19" xfId="1243"/>
    <cellStyle name="Énfasis5 2" xfId="1244"/>
    <cellStyle name="Énfasis5 20" xfId="1245"/>
    <cellStyle name="Énfasis5 21" xfId="1246"/>
    <cellStyle name="Énfasis5 22" xfId="1247"/>
    <cellStyle name="Énfasis5 23" xfId="1248"/>
    <cellStyle name="Énfasis5 24" xfId="1249"/>
    <cellStyle name="Énfasis5 25" xfId="1250"/>
    <cellStyle name="Énfasis5 26" xfId="1251"/>
    <cellStyle name="Énfasis5 27" xfId="1252"/>
    <cellStyle name="Énfasis5 28" xfId="1253"/>
    <cellStyle name="Énfasis5 29" xfId="1254"/>
    <cellStyle name="Énfasis5 3" xfId="1255"/>
    <cellStyle name="Énfasis5 30" xfId="1256"/>
    <cellStyle name="Énfasis5 31" xfId="1257"/>
    <cellStyle name="Énfasis5 32" xfId="1258"/>
    <cellStyle name="Énfasis5 33" xfId="1259"/>
    <cellStyle name="Énfasis5 34" xfId="1260"/>
    <cellStyle name="Énfasis5 35" xfId="1261"/>
    <cellStyle name="Énfasis5 36" xfId="1262"/>
    <cellStyle name="Énfasis5 37" xfId="1263"/>
    <cellStyle name="Énfasis5 38" xfId="1264"/>
    <cellStyle name="Énfasis5 39" xfId="1265"/>
    <cellStyle name="Énfasis5 4" xfId="1266"/>
    <cellStyle name="Énfasis5 40" xfId="1267"/>
    <cellStyle name="Énfasis5 41" xfId="1268"/>
    <cellStyle name="Énfasis5 42" xfId="1269"/>
    <cellStyle name="Énfasis5 43" xfId="1270"/>
    <cellStyle name="Énfasis5 5" xfId="1271"/>
    <cellStyle name="Énfasis5 6" xfId="1272"/>
    <cellStyle name="Énfasis5 7" xfId="1273"/>
    <cellStyle name="Énfasis5 8" xfId="1274"/>
    <cellStyle name="Énfasis5 9" xfId="1275"/>
    <cellStyle name="Énfasis6 1" xfId="1276"/>
    <cellStyle name="Énfasis6 10" xfId="1277"/>
    <cellStyle name="Énfasis6 11" xfId="1278"/>
    <cellStyle name="Énfasis6 12" xfId="1279"/>
    <cellStyle name="Énfasis6 13" xfId="1280"/>
    <cellStyle name="Énfasis6 14" xfId="1281"/>
    <cellStyle name="Énfasis6 15" xfId="1282"/>
    <cellStyle name="Énfasis6 16" xfId="1283"/>
    <cellStyle name="Énfasis6 17" xfId="1284"/>
    <cellStyle name="Énfasis6 18" xfId="1285"/>
    <cellStyle name="Énfasis6 19" xfId="1286"/>
    <cellStyle name="Énfasis6 2" xfId="1287"/>
    <cellStyle name="Énfasis6 20" xfId="1288"/>
    <cellStyle name="Énfasis6 21" xfId="1289"/>
    <cellStyle name="Énfasis6 22" xfId="1290"/>
    <cellStyle name="Énfasis6 23" xfId="1291"/>
    <cellStyle name="Énfasis6 24" xfId="1292"/>
    <cellStyle name="Énfasis6 25" xfId="1293"/>
    <cellStyle name="Énfasis6 26" xfId="1294"/>
    <cellStyle name="Énfasis6 27" xfId="1295"/>
    <cellStyle name="Énfasis6 28" xfId="1296"/>
    <cellStyle name="Énfasis6 29" xfId="1297"/>
    <cellStyle name="Énfasis6 3" xfId="1298"/>
    <cellStyle name="Énfasis6 30" xfId="1299"/>
    <cellStyle name="Énfasis6 31" xfId="1300"/>
    <cellStyle name="Énfasis6 32" xfId="1301"/>
    <cellStyle name="Énfasis6 33" xfId="1302"/>
    <cellStyle name="Énfasis6 34" xfId="1303"/>
    <cellStyle name="Énfasis6 35" xfId="1304"/>
    <cellStyle name="Énfasis6 36" xfId="1305"/>
    <cellStyle name="Énfasis6 37" xfId="1306"/>
    <cellStyle name="Énfasis6 38" xfId="1307"/>
    <cellStyle name="Énfasis6 39" xfId="1308"/>
    <cellStyle name="Énfasis6 4" xfId="1309"/>
    <cellStyle name="Énfasis6 40" xfId="1310"/>
    <cellStyle name="Énfasis6 41" xfId="1311"/>
    <cellStyle name="Énfasis6 42" xfId="1312"/>
    <cellStyle name="Énfasis6 43" xfId="1313"/>
    <cellStyle name="Énfasis6 5" xfId="1314"/>
    <cellStyle name="Énfasis6 6" xfId="1315"/>
    <cellStyle name="Énfasis6 7" xfId="1316"/>
    <cellStyle name="Énfasis6 8" xfId="1317"/>
    <cellStyle name="Énfasis6 9" xfId="1318"/>
    <cellStyle name="Entrada" xfId="1319"/>
    <cellStyle name="Entrada 1" xfId="1320"/>
    <cellStyle name="Entrada 10" xfId="1321"/>
    <cellStyle name="Entrada 11" xfId="1322"/>
    <cellStyle name="Entrada 12" xfId="1323"/>
    <cellStyle name="Entrada 13" xfId="1324"/>
    <cellStyle name="Entrada 14" xfId="1325"/>
    <cellStyle name="Entrada 15" xfId="1326"/>
    <cellStyle name="Entrada 16" xfId="1327"/>
    <cellStyle name="Entrada 17" xfId="1328"/>
    <cellStyle name="Entrada 18" xfId="1329"/>
    <cellStyle name="Entrada 19" xfId="1330"/>
    <cellStyle name="Entrada 2" xfId="1331"/>
    <cellStyle name="Entrada 2 2" xfId="1332"/>
    <cellStyle name="Entrada 20" xfId="1333"/>
    <cellStyle name="Entrada 21" xfId="1334"/>
    <cellStyle name="Entrada 22" xfId="1335"/>
    <cellStyle name="Entrada 23" xfId="1336"/>
    <cellStyle name="Entrada 24" xfId="1337"/>
    <cellStyle name="Entrada 25" xfId="1338"/>
    <cellStyle name="Entrada 26" xfId="1339"/>
    <cellStyle name="Entrada 27" xfId="1340"/>
    <cellStyle name="Entrada 28" xfId="1341"/>
    <cellStyle name="Entrada 29" xfId="1342"/>
    <cellStyle name="Entrada 3" xfId="1343"/>
    <cellStyle name="Entrada 30" xfId="1344"/>
    <cellStyle name="Entrada 31" xfId="1345"/>
    <cellStyle name="Entrada 32" xfId="1346"/>
    <cellStyle name="Entrada 33" xfId="1347"/>
    <cellStyle name="Entrada 34" xfId="1348"/>
    <cellStyle name="Entrada 35" xfId="1349"/>
    <cellStyle name="Entrada 36" xfId="1350"/>
    <cellStyle name="Entrada 37" xfId="1351"/>
    <cellStyle name="Entrada 38" xfId="1352"/>
    <cellStyle name="Entrada 39" xfId="1353"/>
    <cellStyle name="Entrada 4" xfId="1354"/>
    <cellStyle name="Entrada 40" xfId="1355"/>
    <cellStyle name="Entrada 41" xfId="1356"/>
    <cellStyle name="Entrada 42" xfId="1357"/>
    <cellStyle name="Entrada 43" xfId="1358"/>
    <cellStyle name="Entrada 5" xfId="1359"/>
    <cellStyle name="Entrada 6" xfId="1360"/>
    <cellStyle name="Entrada 7" xfId="1361"/>
    <cellStyle name="Entrada 8" xfId="1362"/>
    <cellStyle name="Entrada 9" xfId="1363"/>
    <cellStyle name="Euro" xfId="1364"/>
    <cellStyle name="Euro 2" xfId="1365"/>
    <cellStyle name="Euro 3" xfId="1366"/>
    <cellStyle name="Incorrecte" xfId="1367"/>
    <cellStyle name="Incorrecte 2" xfId="1368"/>
    <cellStyle name="Incorrecto 1" xfId="1369"/>
    <cellStyle name="Incorrecto 10" xfId="1370"/>
    <cellStyle name="Incorrecto 11" xfId="1371"/>
    <cellStyle name="Incorrecto 12" xfId="1372"/>
    <cellStyle name="Incorrecto 13" xfId="1373"/>
    <cellStyle name="Incorrecto 14" xfId="1374"/>
    <cellStyle name="Incorrecto 15" xfId="1375"/>
    <cellStyle name="Incorrecto 16" xfId="1376"/>
    <cellStyle name="Incorrecto 17" xfId="1377"/>
    <cellStyle name="Incorrecto 18" xfId="1378"/>
    <cellStyle name="Incorrecto 19" xfId="1379"/>
    <cellStyle name="Incorrecto 2" xfId="1380"/>
    <cellStyle name="Incorrecto 20" xfId="1381"/>
    <cellStyle name="Incorrecto 21" xfId="1382"/>
    <cellStyle name="Incorrecto 22" xfId="1383"/>
    <cellStyle name="Incorrecto 23" xfId="1384"/>
    <cellStyle name="Incorrecto 24" xfId="1385"/>
    <cellStyle name="Incorrecto 25" xfId="1386"/>
    <cellStyle name="Incorrecto 26" xfId="1387"/>
    <cellStyle name="Incorrecto 27" xfId="1388"/>
    <cellStyle name="Incorrecto 28" xfId="1389"/>
    <cellStyle name="Incorrecto 29" xfId="1390"/>
    <cellStyle name="Incorrecto 3" xfId="1391"/>
    <cellStyle name="Incorrecto 30" xfId="1392"/>
    <cellStyle name="Incorrecto 31" xfId="1393"/>
    <cellStyle name="Incorrecto 32" xfId="1394"/>
    <cellStyle name="Incorrecto 33" xfId="1395"/>
    <cellStyle name="Incorrecto 34" xfId="1396"/>
    <cellStyle name="Incorrecto 35" xfId="1397"/>
    <cellStyle name="Incorrecto 36" xfId="1398"/>
    <cellStyle name="Incorrecto 37" xfId="1399"/>
    <cellStyle name="Incorrecto 38" xfId="1400"/>
    <cellStyle name="Incorrecto 39" xfId="1401"/>
    <cellStyle name="Incorrecto 4" xfId="1402"/>
    <cellStyle name="Incorrecto 40" xfId="1403"/>
    <cellStyle name="Incorrecto 41" xfId="1404"/>
    <cellStyle name="Incorrecto 42" xfId="1405"/>
    <cellStyle name="Incorrecto 43" xfId="1406"/>
    <cellStyle name="Incorrecto 5" xfId="1407"/>
    <cellStyle name="Incorrecto 6" xfId="1408"/>
    <cellStyle name="Incorrecto 7" xfId="1409"/>
    <cellStyle name="Incorrecto 8" xfId="1410"/>
    <cellStyle name="Incorrecto 9" xfId="1411"/>
    <cellStyle name="Comma" xfId="1412"/>
    <cellStyle name="Comma [0]" xfId="1413"/>
    <cellStyle name="Milers 2" xfId="1414"/>
    <cellStyle name="Millares [0]_Modelo" xfId="1415"/>
    <cellStyle name="Currency" xfId="1416"/>
    <cellStyle name="Currency [0]" xfId="1417"/>
    <cellStyle name="Neutral" xfId="1418"/>
    <cellStyle name="Neutral 1" xfId="1419"/>
    <cellStyle name="Neutral 10" xfId="1420"/>
    <cellStyle name="Neutral 11" xfId="1421"/>
    <cellStyle name="Neutral 12" xfId="1422"/>
    <cellStyle name="Neutral 13" xfId="1423"/>
    <cellStyle name="Neutral 14" xfId="1424"/>
    <cellStyle name="Neutral 15" xfId="1425"/>
    <cellStyle name="Neutral 16" xfId="1426"/>
    <cellStyle name="Neutral 17" xfId="1427"/>
    <cellStyle name="Neutral 18" xfId="1428"/>
    <cellStyle name="Neutral 19" xfId="1429"/>
    <cellStyle name="Neutral 2" xfId="1430"/>
    <cellStyle name="Neutral 2 2" xfId="1431"/>
    <cellStyle name="Neutral 20" xfId="1432"/>
    <cellStyle name="Neutral 21" xfId="1433"/>
    <cellStyle name="Neutral 22" xfId="1434"/>
    <cellStyle name="Neutral 23" xfId="1435"/>
    <cellStyle name="Neutral 24" xfId="1436"/>
    <cellStyle name="Neutral 25" xfId="1437"/>
    <cellStyle name="Neutral 26" xfId="1438"/>
    <cellStyle name="Neutral 27" xfId="1439"/>
    <cellStyle name="Neutral 28" xfId="1440"/>
    <cellStyle name="Neutral 29" xfId="1441"/>
    <cellStyle name="Neutral 3" xfId="1442"/>
    <cellStyle name="Neutral 30" xfId="1443"/>
    <cellStyle name="Neutral 31" xfId="1444"/>
    <cellStyle name="Neutral 32" xfId="1445"/>
    <cellStyle name="Neutral 33" xfId="1446"/>
    <cellStyle name="Neutral 34" xfId="1447"/>
    <cellStyle name="Neutral 35" xfId="1448"/>
    <cellStyle name="Neutral 36" xfId="1449"/>
    <cellStyle name="Neutral 37" xfId="1450"/>
    <cellStyle name="Neutral 38" xfId="1451"/>
    <cellStyle name="Neutral 39" xfId="1452"/>
    <cellStyle name="Neutral 4" xfId="1453"/>
    <cellStyle name="Neutral 40" xfId="1454"/>
    <cellStyle name="Neutral 41" xfId="1455"/>
    <cellStyle name="Neutral 42" xfId="1456"/>
    <cellStyle name="Neutral 43" xfId="1457"/>
    <cellStyle name="Neutral 44" xfId="1458"/>
    <cellStyle name="Neutral 5" xfId="1459"/>
    <cellStyle name="Neutral 6" xfId="1460"/>
    <cellStyle name="Neutral 7" xfId="1461"/>
    <cellStyle name="Neutral 8" xfId="1462"/>
    <cellStyle name="Neutral 9" xfId="1463"/>
    <cellStyle name="Normal 10" xfId="1464"/>
    <cellStyle name="Normal 11" xfId="1465"/>
    <cellStyle name="Normal 12" xfId="1466"/>
    <cellStyle name="Normal 13" xfId="1467"/>
    <cellStyle name="Normal 14" xfId="1468"/>
    <cellStyle name="Normal 15" xfId="1469"/>
    <cellStyle name="Normal 16" xfId="1470"/>
    <cellStyle name="Normal 17" xfId="1471"/>
    <cellStyle name="Normal 18" xfId="1472"/>
    <cellStyle name="Normal 19" xfId="1473"/>
    <cellStyle name="Normal 2" xfId="1474"/>
    <cellStyle name="Normal 2 2" xfId="1475"/>
    <cellStyle name="Normal 2 3" xfId="1476"/>
    <cellStyle name="Normal 20" xfId="1477"/>
    <cellStyle name="Normal 21" xfId="1478"/>
    <cellStyle name="Normal 22" xfId="1479"/>
    <cellStyle name="Normal 23" xfId="1480"/>
    <cellStyle name="Normal 24" xfId="1481"/>
    <cellStyle name="Normal 25" xfId="1482"/>
    <cellStyle name="Normal 26" xfId="1483"/>
    <cellStyle name="Normal 27" xfId="1484"/>
    <cellStyle name="Normal 28" xfId="1485"/>
    <cellStyle name="Normal 29" xfId="1486"/>
    <cellStyle name="Normal 3" xfId="1487"/>
    <cellStyle name="Normal 3 2" xfId="1488"/>
    <cellStyle name="Normal 3 3" xfId="1489"/>
    <cellStyle name="Normal 30" xfId="1490"/>
    <cellStyle name="Normal 31" xfId="1491"/>
    <cellStyle name="Normal 31 2" xfId="1492"/>
    <cellStyle name="Normal 4" xfId="1493"/>
    <cellStyle name="Normal 4 2" xfId="1494"/>
    <cellStyle name="Normal 42" xfId="1495"/>
    <cellStyle name="Normal 43" xfId="1496"/>
    <cellStyle name="Normal 5" xfId="1497"/>
    <cellStyle name="Normal 6" xfId="1498"/>
    <cellStyle name="Normal 7" xfId="1499"/>
    <cellStyle name="Normal 8" xfId="1500"/>
    <cellStyle name="Normal 9" xfId="1501"/>
    <cellStyle name="Normal_Modelo" xfId="1502"/>
    <cellStyle name="Nota" xfId="1503"/>
    <cellStyle name="Nota 2" xfId="1504"/>
    <cellStyle name="Notas 1" xfId="1505"/>
    <cellStyle name="Notas 10" xfId="1506"/>
    <cellStyle name="Notas 11" xfId="1507"/>
    <cellStyle name="Notas 12" xfId="1508"/>
    <cellStyle name="Notas 13" xfId="1509"/>
    <cellStyle name="Notas 14" xfId="1510"/>
    <cellStyle name="Notas 15" xfId="1511"/>
    <cellStyle name="Notas 16" xfId="1512"/>
    <cellStyle name="Notas 17" xfId="1513"/>
    <cellStyle name="Notas 18" xfId="1514"/>
    <cellStyle name="Notas 19" xfId="1515"/>
    <cellStyle name="Notas 2" xfId="1516"/>
    <cellStyle name="Notas 20" xfId="1517"/>
    <cellStyle name="Notas 21" xfId="1518"/>
    <cellStyle name="Notas 22" xfId="1519"/>
    <cellStyle name="Notas 23" xfId="1520"/>
    <cellStyle name="Notas 24" xfId="1521"/>
    <cellStyle name="Notas 25" xfId="1522"/>
    <cellStyle name="Notas 26" xfId="1523"/>
    <cellStyle name="Notas 27" xfId="1524"/>
    <cellStyle name="Notas 28" xfId="1525"/>
    <cellStyle name="Notas 29" xfId="1526"/>
    <cellStyle name="Notas 3" xfId="1527"/>
    <cellStyle name="Notas 30" xfId="1528"/>
    <cellStyle name="Notas 31" xfId="1529"/>
    <cellStyle name="Notas 32" xfId="1530"/>
    <cellStyle name="Notas 33" xfId="1531"/>
    <cellStyle name="Notas 34" xfId="1532"/>
    <cellStyle name="Notas 35" xfId="1533"/>
    <cellStyle name="Notas 36" xfId="1534"/>
    <cellStyle name="Notas 37" xfId="1535"/>
    <cellStyle name="Notas 38" xfId="1536"/>
    <cellStyle name="Notas 39" xfId="1537"/>
    <cellStyle name="Notas 4" xfId="1538"/>
    <cellStyle name="Notas 40" xfId="1539"/>
    <cellStyle name="Notas 41" xfId="1540"/>
    <cellStyle name="Notas 42" xfId="1541"/>
    <cellStyle name="Notas 43" xfId="1542"/>
    <cellStyle name="Notas 5" xfId="1543"/>
    <cellStyle name="Notas 6" xfId="1544"/>
    <cellStyle name="Notas 7" xfId="1545"/>
    <cellStyle name="Notas 8" xfId="1546"/>
    <cellStyle name="Notas 9" xfId="1547"/>
    <cellStyle name="Note 2" xfId="1548"/>
    <cellStyle name="Percent" xfId="1549"/>
    <cellStyle name="Percentual 2" xfId="1550"/>
    <cellStyle name="Porcentual 2" xfId="1551"/>
    <cellStyle name="Porcentual 2 2" xfId="1552"/>
    <cellStyle name="Porcentual 3" xfId="1553"/>
    <cellStyle name="Resultat" xfId="1554"/>
    <cellStyle name="Resultat 2" xfId="1555"/>
    <cellStyle name="Salida 1" xfId="1556"/>
    <cellStyle name="Salida 10" xfId="1557"/>
    <cellStyle name="Salida 11" xfId="1558"/>
    <cellStyle name="Salida 12" xfId="1559"/>
    <cellStyle name="Salida 13" xfId="1560"/>
    <cellStyle name="Salida 14" xfId="1561"/>
    <cellStyle name="Salida 15" xfId="1562"/>
    <cellStyle name="Salida 16" xfId="1563"/>
    <cellStyle name="Salida 17" xfId="1564"/>
    <cellStyle name="Salida 18" xfId="1565"/>
    <cellStyle name="Salida 19" xfId="1566"/>
    <cellStyle name="Salida 2" xfId="1567"/>
    <cellStyle name="Salida 20" xfId="1568"/>
    <cellStyle name="Salida 21" xfId="1569"/>
    <cellStyle name="Salida 22" xfId="1570"/>
    <cellStyle name="Salida 23" xfId="1571"/>
    <cellStyle name="Salida 24" xfId="1572"/>
    <cellStyle name="Salida 25" xfId="1573"/>
    <cellStyle name="Salida 26" xfId="1574"/>
    <cellStyle name="Salida 27" xfId="1575"/>
    <cellStyle name="Salida 28" xfId="1576"/>
    <cellStyle name="Salida 29" xfId="1577"/>
    <cellStyle name="Salida 3" xfId="1578"/>
    <cellStyle name="Salida 30" xfId="1579"/>
    <cellStyle name="Salida 31" xfId="1580"/>
    <cellStyle name="Salida 32" xfId="1581"/>
    <cellStyle name="Salida 33" xfId="1582"/>
    <cellStyle name="Salida 34" xfId="1583"/>
    <cellStyle name="Salida 35" xfId="1584"/>
    <cellStyle name="Salida 36" xfId="1585"/>
    <cellStyle name="Salida 37" xfId="1586"/>
    <cellStyle name="Salida 38" xfId="1587"/>
    <cellStyle name="Salida 39" xfId="1588"/>
    <cellStyle name="Salida 4" xfId="1589"/>
    <cellStyle name="Salida 40" xfId="1590"/>
    <cellStyle name="Salida 41" xfId="1591"/>
    <cellStyle name="Salida 42" xfId="1592"/>
    <cellStyle name="Salida 5" xfId="1593"/>
    <cellStyle name="Salida 6" xfId="1594"/>
    <cellStyle name="Salida 7" xfId="1595"/>
    <cellStyle name="Salida 8" xfId="1596"/>
    <cellStyle name="Salida 9" xfId="1597"/>
    <cellStyle name="SAPBEXchaText" xfId="1598"/>
    <cellStyle name="Text d'advertiment" xfId="1599"/>
    <cellStyle name="Text d'advertiment 2" xfId="1600"/>
    <cellStyle name="Text explicatiu" xfId="1601"/>
    <cellStyle name="Text explicatiu 2" xfId="1602"/>
    <cellStyle name="Texto de advertencia 1" xfId="1603"/>
    <cellStyle name="Texto de advertencia 10" xfId="1604"/>
    <cellStyle name="Texto de advertencia 11" xfId="1605"/>
    <cellStyle name="Texto de advertencia 12" xfId="1606"/>
    <cellStyle name="Texto de advertencia 13" xfId="1607"/>
    <cellStyle name="Texto de advertencia 14" xfId="1608"/>
    <cellStyle name="Texto de advertencia 15" xfId="1609"/>
    <cellStyle name="Texto de advertencia 16" xfId="1610"/>
    <cellStyle name="Texto de advertencia 17" xfId="1611"/>
    <cellStyle name="Texto de advertencia 18" xfId="1612"/>
    <cellStyle name="Texto de advertencia 19" xfId="1613"/>
    <cellStyle name="Texto de advertencia 2" xfId="1614"/>
    <cellStyle name="Texto de advertencia 20" xfId="1615"/>
    <cellStyle name="Texto de advertencia 21" xfId="1616"/>
    <cellStyle name="Texto de advertencia 22" xfId="1617"/>
    <cellStyle name="Texto de advertencia 23" xfId="1618"/>
    <cellStyle name="Texto de advertencia 24" xfId="1619"/>
    <cellStyle name="Texto de advertencia 25" xfId="1620"/>
    <cellStyle name="Texto de advertencia 26" xfId="1621"/>
    <cellStyle name="Texto de advertencia 27" xfId="1622"/>
    <cellStyle name="Texto de advertencia 28" xfId="1623"/>
    <cellStyle name="Texto de advertencia 29" xfId="1624"/>
    <cellStyle name="Texto de advertencia 3" xfId="1625"/>
    <cellStyle name="Texto de advertencia 30" xfId="1626"/>
    <cellStyle name="Texto de advertencia 31" xfId="1627"/>
    <cellStyle name="Texto de advertencia 32" xfId="1628"/>
    <cellStyle name="Texto de advertencia 33" xfId="1629"/>
    <cellStyle name="Texto de advertencia 34" xfId="1630"/>
    <cellStyle name="Texto de advertencia 35" xfId="1631"/>
    <cellStyle name="Texto de advertencia 36" xfId="1632"/>
    <cellStyle name="Texto de advertencia 37" xfId="1633"/>
    <cellStyle name="Texto de advertencia 38" xfId="1634"/>
    <cellStyle name="Texto de advertencia 39" xfId="1635"/>
    <cellStyle name="Texto de advertencia 4" xfId="1636"/>
    <cellStyle name="Texto de advertencia 40" xfId="1637"/>
    <cellStyle name="Texto de advertencia 41" xfId="1638"/>
    <cellStyle name="Texto de advertencia 42" xfId="1639"/>
    <cellStyle name="Texto de advertencia 5" xfId="1640"/>
    <cellStyle name="Texto de advertencia 6" xfId="1641"/>
    <cellStyle name="Texto de advertencia 7" xfId="1642"/>
    <cellStyle name="Texto de advertencia 8" xfId="1643"/>
    <cellStyle name="Texto de advertencia 9" xfId="1644"/>
    <cellStyle name="Texto explicativo 1" xfId="1645"/>
    <cellStyle name="Texto explicativo 10" xfId="1646"/>
    <cellStyle name="Texto explicativo 11" xfId="1647"/>
    <cellStyle name="Texto explicativo 12" xfId="1648"/>
    <cellStyle name="Texto explicativo 13" xfId="1649"/>
    <cellStyle name="Texto explicativo 14" xfId="1650"/>
    <cellStyle name="Texto explicativo 15" xfId="1651"/>
    <cellStyle name="Texto explicativo 16" xfId="1652"/>
    <cellStyle name="Texto explicativo 17" xfId="1653"/>
    <cellStyle name="Texto explicativo 18" xfId="1654"/>
    <cellStyle name="Texto explicativo 19" xfId="1655"/>
    <cellStyle name="Texto explicativo 2" xfId="1656"/>
    <cellStyle name="Texto explicativo 20" xfId="1657"/>
    <cellStyle name="Texto explicativo 21" xfId="1658"/>
    <cellStyle name="Texto explicativo 22" xfId="1659"/>
    <cellStyle name="Texto explicativo 23" xfId="1660"/>
    <cellStyle name="Texto explicativo 24" xfId="1661"/>
    <cellStyle name="Texto explicativo 25" xfId="1662"/>
    <cellStyle name="Texto explicativo 26" xfId="1663"/>
    <cellStyle name="Texto explicativo 27" xfId="1664"/>
    <cellStyle name="Texto explicativo 28" xfId="1665"/>
    <cellStyle name="Texto explicativo 29" xfId="1666"/>
    <cellStyle name="Texto explicativo 3" xfId="1667"/>
    <cellStyle name="Texto explicativo 30" xfId="1668"/>
    <cellStyle name="Texto explicativo 31" xfId="1669"/>
    <cellStyle name="Texto explicativo 32" xfId="1670"/>
    <cellStyle name="Texto explicativo 33" xfId="1671"/>
    <cellStyle name="Texto explicativo 34" xfId="1672"/>
    <cellStyle name="Texto explicativo 35" xfId="1673"/>
    <cellStyle name="Texto explicativo 36" xfId="1674"/>
    <cellStyle name="Texto explicativo 37" xfId="1675"/>
    <cellStyle name="Texto explicativo 38" xfId="1676"/>
    <cellStyle name="Texto explicativo 39" xfId="1677"/>
    <cellStyle name="Texto explicativo 4" xfId="1678"/>
    <cellStyle name="Texto explicativo 40" xfId="1679"/>
    <cellStyle name="Texto explicativo 41" xfId="1680"/>
    <cellStyle name="Texto explicativo 42" xfId="1681"/>
    <cellStyle name="Texto explicativo 5" xfId="1682"/>
    <cellStyle name="Texto explicativo 6" xfId="1683"/>
    <cellStyle name="Texto explicativo 7" xfId="1684"/>
    <cellStyle name="Texto explicativo 8" xfId="1685"/>
    <cellStyle name="Texto explicativo 9" xfId="1686"/>
    <cellStyle name="Títol" xfId="1687"/>
    <cellStyle name="Títol 1" xfId="1688"/>
    <cellStyle name="Títol 1 2" xfId="1689"/>
    <cellStyle name="Títol 2" xfId="1690"/>
    <cellStyle name="Títol 2 2" xfId="1691"/>
    <cellStyle name="Títol 3" xfId="1692"/>
    <cellStyle name="Títol 3 2" xfId="1693"/>
    <cellStyle name="Títol 4" xfId="1694"/>
    <cellStyle name="Títol 4 2" xfId="1695"/>
    <cellStyle name="Títol 5" xfId="1696"/>
    <cellStyle name="Título 1 1" xfId="1697"/>
    <cellStyle name="Título 1 10" xfId="1698"/>
    <cellStyle name="Título 1 11" xfId="1699"/>
    <cellStyle name="Título 1 12" xfId="1700"/>
    <cellStyle name="Título 1 13" xfId="1701"/>
    <cellStyle name="Título 1 14" xfId="1702"/>
    <cellStyle name="Título 1 15" xfId="1703"/>
    <cellStyle name="Título 1 16" xfId="1704"/>
    <cellStyle name="Título 1 17" xfId="1705"/>
    <cellStyle name="Título 1 18" xfId="1706"/>
    <cellStyle name="Título 1 19" xfId="1707"/>
    <cellStyle name="Título 1 2" xfId="1708"/>
    <cellStyle name="Título 1 20" xfId="1709"/>
    <cellStyle name="Título 1 21" xfId="1710"/>
    <cellStyle name="Título 1 22" xfId="1711"/>
    <cellStyle name="Título 1 23" xfId="1712"/>
    <cellStyle name="Título 1 24" xfId="1713"/>
    <cellStyle name="Título 1 25" xfId="1714"/>
    <cellStyle name="Título 1 26" xfId="1715"/>
    <cellStyle name="Título 1 27" xfId="1716"/>
    <cellStyle name="Título 1 28" xfId="1717"/>
    <cellStyle name="Título 1 29" xfId="1718"/>
    <cellStyle name="Título 1 3" xfId="1719"/>
    <cellStyle name="Título 1 30" xfId="1720"/>
    <cellStyle name="Título 1 31" xfId="1721"/>
    <cellStyle name="Título 1 32" xfId="1722"/>
    <cellStyle name="Título 1 33" xfId="1723"/>
    <cellStyle name="Título 1 34" xfId="1724"/>
    <cellStyle name="Título 1 35" xfId="1725"/>
    <cellStyle name="Título 1 36" xfId="1726"/>
    <cellStyle name="Título 1 37" xfId="1727"/>
    <cellStyle name="Título 1 38" xfId="1728"/>
    <cellStyle name="Título 1 39" xfId="1729"/>
    <cellStyle name="Título 1 4" xfId="1730"/>
    <cellStyle name="Título 1 40" xfId="1731"/>
    <cellStyle name="Título 1 41" xfId="1732"/>
    <cellStyle name="Título 1 42" xfId="1733"/>
    <cellStyle name="Título 1 5" xfId="1734"/>
    <cellStyle name="Título 1 6" xfId="1735"/>
    <cellStyle name="Título 1 7" xfId="1736"/>
    <cellStyle name="Título 1 8" xfId="1737"/>
    <cellStyle name="Título 1 9" xfId="1738"/>
    <cellStyle name="Título 10" xfId="1739"/>
    <cellStyle name="Título 11" xfId="1740"/>
    <cellStyle name="Título 12" xfId="1741"/>
    <cellStyle name="Título 13" xfId="1742"/>
    <cellStyle name="Título 14" xfId="1743"/>
    <cellStyle name="Título 15" xfId="1744"/>
    <cellStyle name="Título 16" xfId="1745"/>
    <cellStyle name="Título 17" xfId="1746"/>
    <cellStyle name="Título 18" xfId="1747"/>
    <cellStyle name="Título 19" xfId="1748"/>
    <cellStyle name="Título 2 1" xfId="1749"/>
    <cellStyle name="Título 2 10" xfId="1750"/>
    <cellStyle name="Título 2 11" xfId="1751"/>
    <cellStyle name="Título 2 12" xfId="1752"/>
    <cellStyle name="Título 2 13" xfId="1753"/>
    <cellStyle name="Título 2 14" xfId="1754"/>
    <cellStyle name="Título 2 15" xfId="1755"/>
    <cellStyle name="Título 2 16" xfId="1756"/>
    <cellStyle name="Título 2 17" xfId="1757"/>
    <cellStyle name="Título 2 18" xfId="1758"/>
    <cellStyle name="Título 2 19" xfId="1759"/>
    <cellStyle name="Título 2 2" xfId="1760"/>
    <cellStyle name="Título 2 20" xfId="1761"/>
    <cellStyle name="Título 2 21" xfId="1762"/>
    <cellStyle name="Título 2 22" xfId="1763"/>
    <cellStyle name="Título 2 23" xfId="1764"/>
    <cellStyle name="Título 2 24" xfId="1765"/>
    <cellStyle name="Título 2 25" xfId="1766"/>
    <cellStyle name="Título 2 26" xfId="1767"/>
    <cellStyle name="Título 2 27" xfId="1768"/>
    <cellStyle name="Título 2 28" xfId="1769"/>
    <cellStyle name="Título 2 29" xfId="1770"/>
    <cellStyle name="Título 2 3" xfId="1771"/>
    <cellStyle name="Título 2 30" xfId="1772"/>
    <cellStyle name="Título 2 31" xfId="1773"/>
    <cellStyle name="Título 2 32" xfId="1774"/>
    <cellStyle name="Título 2 33" xfId="1775"/>
    <cellStyle name="Título 2 34" xfId="1776"/>
    <cellStyle name="Título 2 35" xfId="1777"/>
    <cellStyle name="Título 2 36" xfId="1778"/>
    <cellStyle name="Título 2 37" xfId="1779"/>
    <cellStyle name="Título 2 38" xfId="1780"/>
    <cellStyle name="Título 2 39" xfId="1781"/>
    <cellStyle name="Título 2 4" xfId="1782"/>
    <cellStyle name="Título 2 40" xfId="1783"/>
    <cellStyle name="Título 2 41" xfId="1784"/>
    <cellStyle name="Título 2 42" xfId="1785"/>
    <cellStyle name="Título 2 5" xfId="1786"/>
    <cellStyle name="Título 2 6" xfId="1787"/>
    <cellStyle name="Título 2 7" xfId="1788"/>
    <cellStyle name="Título 2 8" xfId="1789"/>
    <cellStyle name="Título 2 9" xfId="1790"/>
    <cellStyle name="Título 20" xfId="1791"/>
    <cellStyle name="Título 21" xfId="1792"/>
    <cellStyle name="Título 22" xfId="1793"/>
    <cellStyle name="Título 23" xfId="1794"/>
    <cellStyle name="Título 24" xfId="1795"/>
    <cellStyle name="Título 25" xfId="1796"/>
    <cellStyle name="Título 26" xfId="1797"/>
    <cellStyle name="Título 27" xfId="1798"/>
    <cellStyle name="Título 28" xfId="1799"/>
    <cellStyle name="Título 29" xfId="1800"/>
    <cellStyle name="Título 3 1" xfId="1801"/>
    <cellStyle name="Título 3 10" xfId="1802"/>
    <cellStyle name="Título 3 11" xfId="1803"/>
    <cellStyle name="Título 3 12" xfId="1804"/>
    <cellStyle name="Título 3 13" xfId="1805"/>
    <cellStyle name="Título 3 14" xfId="1806"/>
    <cellStyle name="Título 3 15" xfId="1807"/>
    <cellStyle name="Título 3 16" xfId="1808"/>
    <cellStyle name="Título 3 17" xfId="1809"/>
    <cellStyle name="Título 3 18" xfId="1810"/>
    <cellStyle name="Título 3 2" xfId="1811"/>
    <cellStyle name="Título 3 3" xfId="1812"/>
    <cellStyle name="Título 3 4" xfId="1813"/>
    <cellStyle name="Título 3 5" xfId="1814"/>
    <cellStyle name="Título 3 6" xfId="1815"/>
    <cellStyle name="Título 4" xfId="1816"/>
    <cellStyle name="Título 5" xfId="1817"/>
    <cellStyle name="Título 6" xfId="1818"/>
    <cellStyle name="Título 7" xfId="1819"/>
    <cellStyle name="Título 8" xfId="1820"/>
    <cellStyle name="Total" xfId="1821"/>
    <cellStyle name="Total 1" xfId="1822"/>
    <cellStyle name="Total 2" xfId="1823"/>
    <cellStyle name="Total 2 2" xfId="1824"/>
    <cellStyle name="Total 3" xfId="1825"/>
    <cellStyle name="Total 4" xfId="1826"/>
    <cellStyle name="Total 5" xfId="1827"/>
    <cellStyle name="Total 6" xfId="18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2260.1%20Balance%20de%20Trabajo%20NPGC%2008%20-%20Normal%20con%20Cuentas%2031.12.201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Pérdidas y ganancias"/>
      <sheetName val="Balance PRELIMINAR"/>
      <sheetName val="Pérdidas y ganancias PRELIMINAR"/>
      <sheetName val="Ate  Balance a CCAA"/>
      <sheetName val="Ate PL a CCAA"/>
    </sheetNames>
    <sheetDataSet>
      <sheetData sheetId="1">
        <row r="8">
          <cell r="J8">
            <v>-62913369</v>
          </cell>
          <cell r="L8">
            <v>-50943099</v>
          </cell>
        </row>
        <row r="9">
          <cell r="J9">
            <v>-32550</v>
          </cell>
          <cell r="L9">
            <v>-2958607</v>
          </cell>
        </row>
        <row r="13">
          <cell r="J13">
            <v>-134681</v>
          </cell>
          <cell r="L13">
            <v>-76111</v>
          </cell>
        </row>
        <row r="16">
          <cell r="J16">
            <v>2099111</v>
          </cell>
          <cell r="L16">
            <v>1868845</v>
          </cell>
        </row>
        <row r="18">
          <cell r="J18">
            <v>43346</v>
          </cell>
          <cell r="L18">
            <v>37737</v>
          </cell>
        </row>
        <row r="20">
          <cell r="J20">
            <v>-76185</v>
          </cell>
          <cell r="L20">
            <v>-78025</v>
          </cell>
        </row>
        <row r="21">
          <cell r="J21">
            <v>-28960596</v>
          </cell>
          <cell r="L21">
            <v>-35446667</v>
          </cell>
        </row>
        <row r="23">
          <cell r="J23">
            <v>28476377</v>
          </cell>
          <cell r="L23">
            <v>28513397</v>
          </cell>
        </row>
        <row r="24">
          <cell r="J24">
            <v>7740313</v>
          </cell>
          <cell r="L24">
            <v>7856326</v>
          </cell>
        </row>
        <row r="27">
          <cell r="J27">
            <v>51962958</v>
          </cell>
          <cell r="L27">
            <v>49878028</v>
          </cell>
        </row>
        <row r="28">
          <cell r="J28">
            <v>111043</v>
          </cell>
          <cell r="L28">
            <v>9221</v>
          </cell>
        </row>
        <row r="29">
          <cell r="J29">
            <v>1328830</v>
          </cell>
          <cell r="L29">
            <v>92926</v>
          </cell>
        </row>
        <row r="30">
          <cell r="J30">
            <v>11257</v>
          </cell>
          <cell r="L30">
            <v>0</v>
          </cell>
        </row>
        <row r="32">
          <cell r="J32">
            <v>10922706</v>
          </cell>
          <cell r="L32">
            <v>10797793</v>
          </cell>
        </row>
        <row r="34">
          <cell r="J34">
            <v>-9790946</v>
          </cell>
          <cell r="L34">
            <v>-9928604</v>
          </cell>
        </row>
        <row r="38">
          <cell r="J38">
            <v>-101999</v>
          </cell>
          <cell r="L38">
            <v>291327</v>
          </cell>
        </row>
        <row r="41">
          <cell r="J41">
            <v>128938</v>
          </cell>
          <cell r="L41">
            <v>14397</v>
          </cell>
        </row>
        <row r="65">
          <cell r="J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showGridLines="0" tabSelected="1" zoomScale="90" zoomScaleNormal="90" zoomScalePageLayoutView="80" workbookViewId="0" topLeftCell="A40">
      <selection activeCell="A58" sqref="A58"/>
    </sheetView>
  </sheetViews>
  <sheetFormatPr defaultColWidth="11.421875" defaultRowHeight="12.75"/>
  <cols>
    <col min="1" max="1" width="1.28515625" style="199" customWidth="1"/>
    <col min="2" max="2" width="2.421875" style="197" bestFit="1" customWidth="1"/>
    <col min="3" max="3" width="66.7109375" style="3" customWidth="1"/>
    <col min="4" max="5" width="14.421875" style="3" bestFit="1" customWidth="1"/>
    <col min="6" max="6" width="1.421875" style="199" customWidth="1"/>
    <col min="7" max="7" width="2.7109375" style="196" customWidth="1"/>
    <col min="8" max="8" width="61.140625" style="3" customWidth="1"/>
    <col min="9" max="9" width="15.8515625" style="300" bestFit="1" customWidth="1"/>
    <col min="10" max="10" width="14.421875" style="3" bestFit="1" customWidth="1"/>
    <col min="11" max="11" width="12.421875" style="3" customWidth="1"/>
    <col min="12" max="12" width="15.8515625" style="30" bestFit="1" customWidth="1"/>
    <col min="13" max="14" width="11.7109375" style="3" customWidth="1"/>
    <col min="15" max="16384" width="11.421875" style="3" customWidth="1"/>
  </cols>
  <sheetData>
    <row r="1" spans="1:18" ht="18">
      <c r="A1" s="381" t="s">
        <v>181</v>
      </c>
      <c r="B1" s="381"/>
      <c r="C1" s="381"/>
      <c r="D1" s="381"/>
      <c r="E1" s="381"/>
      <c r="F1" s="118"/>
      <c r="G1" s="118"/>
      <c r="H1" s="118"/>
      <c r="I1" s="118"/>
      <c r="J1" s="118"/>
      <c r="K1" s="1"/>
      <c r="L1" s="266"/>
      <c r="M1" s="2"/>
      <c r="N1" s="2"/>
      <c r="O1" s="2"/>
      <c r="P1" s="2"/>
      <c r="Q1" s="2"/>
      <c r="R1" s="2"/>
    </row>
    <row r="2" spans="1:18" ht="13.5">
      <c r="A2" s="39"/>
      <c r="B2" s="34"/>
      <c r="C2" s="2"/>
      <c r="D2" s="2"/>
      <c r="E2" s="2"/>
      <c r="F2" s="39"/>
      <c r="G2" s="194"/>
      <c r="H2" s="2"/>
      <c r="I2" s="2"/>
      <c r="J2" s="2"/>
      <c r="K2" s="2"/>
      <c r="L2" s="8"/>
      <c r="M2" s="2"/>
      <c r="N2" s="2"/>
      <c r="O2" s="2"/>
      <c r="P2" s="2"/>
      <c r="Q2" s="2"/>
      <c r="R2" s="2"/>
    </row>
    <row r="3" spans="1:18" ht="15.75">
      <c r="A3" s="382" t="s">
        <v>326</v>
      </c>
      <c r="B3" s="382"/>
      <c r="C3" s="382"/>
      <c r="D3" s="382"/>
      <c r="E3" s="382"/>
      <c r="F3" s="264"/>
      <c r="G3" s="264"/>
      <c r="H3" s="264"/>
      <c r="I3" s="341"/>
      <c r="J3" s="264"/>
      <c r="K3" s="4"/>
      <c r="L3" s="267"/>
      <c r="M3" s="2"/>
      <c r="N3" s="2"/>
      <c r="O3" s="2"/>
      <c r="P3" s="2"/>
      <c r="Q3" s="2"/>
      <c r="R3" s="2"/>
    </row>
    <row r="4" spans="1:18" ht="15.75">
      <c r="A4" s="383" t="s">
        <v>175</v>
      </c>
      <c r="B4" s="383"/>
      <c r="C4" s="383"/>
      <c r="D4" s="383"/>
      <c r="E4" s="383"/>
      <c r="F4" s="265"/>
      <c r="G4" s="265"/>
      <c r="H4" s="265"/>
      <c r="I4" s="342"/>
      <c r="J4" s="265"/>
      <c r="K4" s="6"/>
      <c r="L4" s="268"/>
      <c r="M4" s="2"/>
      <c r="N4" s="2"/>
      <c r="O4" s="2"/>
      <c r="P4" s="2"/>
      <c r="Q4" s="2"/>
      <c r="R4" s="2"/>
    </row>
    <row r="5" spans="1:18" ht="13.5">
      <c r="A5" s="39"/>
      <c r="B5" s="34"/>
      <c r="C5" s="7"/>
      <c r="D5" s="8"/>
      <c r="E5" s="2"/>
      <c r="F5" s="39"/>
      <c r="G5" s="194"/>
      <c r="H5" s="2"/>
      <c r="I5" s="299"/>
      <c r="J5" s="2"/>
      <c r="K5" s="2"/>
      <c r="L5" s="8"/>
      <c r="M5" s="2"/>
      <c r="N5" s="2"/>
      <c r="O5" s="2"/>
      <c r="P5" s="2"/>
      <c r="Q5" s="2"/>
      <c r="R5" s="2"/>
    </row>
    <row r="6" spans="1:18" ht="13.5">
      <c r="A6" s="39"/>
      <c r="B6" s="34"/>
      <c r="C6" s="2"/>
      <c r="D6" s="2"/>
      <c r="E6" s="2"/>
      <c r="F6" s="39"/>
      <c r="G6" s="194"/>
      <c r="H6" s="2"/>
      <c r="I6" s="299"/>
      <c r="J6" s="8"/>
      <c r="K6" s="8"/>
      <c r="L6" s="8"/>
      <c r="M6" s="2"/>
      <c r="N6" s="2"/>
      <c r="O6" s="2"/>
      <c r="P6" s="2"/>
      <c r="Q6" s="2"/>
      <c r="R6" s="2"/>
    </row>
    <row r="7" spans="1:18" s="14" customFormat="1" ht="12.75" customHeight="1">
      <c r="A7" s="203"/>
      <c r="B7" s="303"/>
      <c r="C7" s="304"/>
      <c r="D7" s="305"/>
      <c r="E7" s="305"/>
      <c r="F7" s="306"/>
      <c r="G7" s="307"/>
      <c r="H7" s="304"/>
      <c r="I7" s="343"/>
      <c r="J7" s="305"/>
      <c r="K7" s="12"/>
      <c r="L7" s="12"/>
      <c r="M7" s="13"/>
      <c r="N7" s="13"/>
      <c r="O7" s="13"/>
      <c r="P7" s="13"/>
      <c r="Q7" s="13"/>
      <c r="R7" s="13"/>
    </row>
    <row r="8" spans="1:18" s="14" customFormat="1" ht="12.75" customHeight="1">
      <c r="A8" s="308"/>
      <c r="B8" s="93"/>
      <c r="C8" s="16" t="s">
        <v>92</v>
      </c>
      <c r="D8" s="287" t="s">
        <v>327</v>
      </c>
      <c r="E8" s="76" t="s">
        <v>323</v>
      </c>
      <c r="F8" s="198"/>
      <c r="G8" s="204"/>
      <c r="H8" s="16" t="s">
        <v>37</v>
      </c>
      <c r="I8" s="344" t="s">
        <v>327</v>
      </c>
      <c r="J8" s="77" t="s">
        <v>323</v>
      </c>
      <c r="K8" s="17"/>
      <c r="L8" s="269"/>
      <c r="M8" s="13"/>
      <c r="N8" s="13"/>
      <c r="O8" s="13"/>
      <c r="P8" s="13"/>
      <c r="Q8" s="13"/>
      <c r="R8" s="13"/>
    </row>
    <row r="9" spans="1:18" ht="12.75" customHeight="1">
      <c r="A9" s="309"/>
      <c r="B9" s="27"/>
      <c r="C9" s="8"/>
      <c r="D9" s="19"/>
      <c r="E9" s="19"/>
      <c r="F9" s="203"/>
      <c r="G9" s="205"/>
      <c r="H9" s="68"/>
      <c r="I9" s="345"/>
      <c r="J9" s="50"/>
      <c r="K9" s="20"/>
      <c r="L9" s="20"/>
      <c r="M9" s="13"/>
      <c r="N9" s="2"/>
      <c r="O9" s="2"/>
      <c r="P9" s="2"/>
      <c r="Q9" s="2"/>
      <c r="R9" s="2"/>
    </row>
    <row r="10" spans="1:14" s="14" customFormat="1" ht="12.75" customHeight="1">
      <c r="A10" s="208" t="s">
        <v>283</v>
      </c>
      <c r="B10" s="158"/>
      <c r="C10" s="152" t="s">
        <v>93</v>
      </c>
      <c r="D10" s="346">
        <f>+D27+D25+D18+D11</f>
        <v>53207717.79</v>
      </c>
      <c r="E10" s="346">
        <v>44928428.47000001</v>
      </c>
      <c r="F10" s="370" t="s">
        <v>283</v>
      </c>
      <c r="G10" s="371"/>
      <c r="H10" s="372" t="s">
        <v>38</v>
      </c>
      <c r="I10" s="346">
        <f>+I12++I14+I15+I19+I21+I22+I18</f>
        <v>36797953.249999985</v>
      </c>
      <c r="J10" s="310">
        <v>39124439.79</v>
      </c>
      <c r="K10" s="23"/>
      <c r="L10" s="270"/>
      <c r="M10" s="13"/>
      <c r="N10" s="13"/>
    </row>
    <row r="11" spans="1:14" s="14" customFormat="1" ht="12.75" customHeight="1">
      <c r="A11" s="311" t="s">
        <v>274</v>
      </c>
      <c r="B11" s="209"/>
      <c r="C11" s="210" t="s">
        <v>39</v>
      </c>
      <c r="D11" s="373">
        <f>+SUM(D12:D17)</f>
        <v>29516169.61</v>
      </c>
      <c r="E11" s="373">
        <v>32452092.280000012</v>
      </c>
      <c r="F11" s="374" t="s">
        <v>246</v>
      </c>
      <c r="G11" s="371"/>
      <c r="H11" s="372" t="s">
        <v>102</v>
      </c>
      <c r="I11" s="347">
        <f>+I12+I14+I15+I19+I18</f>
        <v>10494847.20999999</v>
      </c>
      <c r="J11" s="312">
        <v>9416313.79</v>
      </c>
      <c r="K11" s="24"/>
      <c r="L11" s="271"/>
      <c r="M11" s="13"/>
      <c r="N11" s="13"/>
    </row>
    <row r="12" spans="1:14" s="14" customFormat="1" ht="12.75" customHeight="1">
      <c r="A12" s="311"/>
      <c r="B12" s="209" t="s">
        <v>205</v>
      </c>
      <c r="C12" s="209" t="s">
        <v>279</v>
      </c>
      <c r="D12" s="229">
        <v>72365.45</v>
      </c>
      <c r="E12" s="294">
        <v>64311.37</v>
      </c>
      <c r="F12" s="374" t="s">
        <v>274</v>
      </c>
      <c r="G12" s="375"/>
      <c r="H12" s="372" t="s">
        <v>182</v>
      </c>
      <c r="I12" s="348">
        <f>+SUM(I13:I13)</f>
        <v>189038.93</v>
      </c>
      <c r="J12" s="313">
        <v>189038.93</v>
      </c>
      <c r="K12" s="24"/>
      <c r="L12" s="272"/>
      <c r="M12" s="13"/>
      <c r="N12" s="13"/>
    </row>
    <row r="13" spans="1:14" ht="12.75" customHeight="1">
      <c r="A13" s="311"/>
      <c r="B13" s="209" t="s">
        <v>207</v>
      </c>
      <c r="C13" s="209" t="s">
        <v>94</v>
      </c>
      <c r="D13" s="229">
        <v>6140137.01</v>
      </c>
      <c r="E13" s="294">
        <v>6140137.01</v>
      </c>
      <c r="F13" s="374"/>
      <c r="G13" s="375" t="s">
        <v>284</v>
      </c>
      <c r="H13" s="376" t="s">
        <v>261</v>
      </c>
      <c r="I13" s="286">
        <v>189038.93</v>
      </c>
      <c r="J13" s="314">
        <v>189038.93</v>
      </c>
      <c r="K13" s="24"/>
      <c r="L13" s="273"/>
      <c r="M13" s="2"/>
      <c r="N13" s="2"/>
    </row>
    <row r="14" spans="1:14" ht="12.75" customHeight="1">
      <c r="A14" s="311"/>
      <c r="B14" s="209" t="s">
        <v>288</v>
      </c>
      <c r="C14" s="209" t="s">
        <v>40</v>
      </c>
      <c r="D14" s="301">
        <v>4309765.85</v>
      </c>
      <c r="E14" s="294">
        <v>5054159.569999998</v>
      </c>
      <c r="F14" s="374" t="s">
        <v>307</v>
      </c>
      <c r="G14" s="375"/>
      <c r="H14" s="372" t="s">
        <v>330</v>
      </c>
      <c r="I14" s="349">
        <v>0</v>
      </c>
      <c r="J14" s="227">
        <v>0</v>
      </c>
      <c r="K14" s="7"/>
      <c r="L14" s="274"/>
      <c r="M14" s="2"/>
      <c r="N14" s="2"/>
    </row>
    <row r="15" spans="1:14" ht="12.75" customHeight="1">
      <c r="A15" s="311"/>
      <c r="B15" s="209" t="s">
        <v>289</v>
      </c>
      <c r="C15" s="209" t="s">
        <v>278</v>
      </c>
      <c r="D15" s="301">
        <v>8184066.18</v>
      </c>
      <c r="E15" s="294">
        <v>9483993.47000001</v>
      </c>
      <c r="F15" s="374" t="s">
        <v>311</v>
      </c>
      <c r="G15" s="375"/>
      <c r="H15" s="372" t="s">
        <v>262</v>
      </c>
      <c r="I15" s="348">
        <f>SUM(I16:I17)</f>
        <v>3883629.2</v>
      </c>
      <c r="J15" s="313">
        <f>SUM(J16:J17)</f>
        <v>4732374.11</v>
      </c>
      <c r="K15" s="28"/>
      <c r="L15" s="272"/>
      <c r="M15" s="2"/>
      <c r="N15" s="2"/>
    </row>
    <row r="16" spans="1:14" ht="12.75" customHeight="1">
      <c r="A16" s="311"/>
      <c r="B16" s="209" t="s">
        <v>290</v>
      </c>
      <c r="C16" s="209" t="s">
        <v>273</v>
      </c>
      <c r="D16" s="229">
        <v>10809835.12</v>
      </c>
      <c r="E16" s="294">
        <v>11707715.24</v>
      </c>
      <c r="F16" s="374"/>
      <c r="G16" s="375" t="s">
        <v>284</v>
      </c>
      <c r="H16" s="376" t="s">
        <v>43</v>
      </c>
      <c r="I16" s="294">
        <v>3883629.2</v>
      </c>
      <c r="J16" s="226">
        <v>4732374.11</v>
      </c>
      <c r="K16" s="7"/>
      <c r="L16" s="275"/>
      <c r="M16" s="2"/>
      <c r="N16" s="2"/>
    </row>
    <row r="17" spans="1:14" ht="12.75" customHeight="1">
      <c r="A17" s="311"/>
      <c r="B17" s="209" t="s">
        <v>220</v>
      </c>
      <c r="C17" s="209" t="s">
        <v>41</v>
      </c>
      <c r="D17" s="282" t="s">
        <v>325</v>
      </c>
      <c r="E17" s="294">
        <v>1775.62</v>
      </c>
      <c r="F17" s="374"/>
      <c r="G17" s="375" t="s">
        <v>285</v>
      </c>
      <c r="H17" s="376" t="s">
        <v>103</v>
      </c>
      <c r="I17" s="350" t="s">
        <v>325</v>
      </c>
      <c r="J17" s="283" t="s">
        <v>325</v>
      </c>
      <c r="K17" s="7"/>
      <c r="L17" s="259"/>
      <c r="M17" s="2"/>
      <c r="N17" s="2"/>
    </row>
    <row r="18" spans="1:14" ht="12.75" customHeight="1">
      <c r="A18" s="311" t="s">
        <v>311</v>
      </c>
      <c r="B18" s="209"/>
      <c r="C18" s="210" t="s">
        <v>42</v>
      </c>
      <c r="D18" s="377">
        <f>+SUM(D19:D24)</f>
        <v>5209526.609999999</v>
      </c>
      <c r="E18" s="377">
        <v>6189814.55</v>
      </c>
      <c r="F18" s="374" t="s">
        <v>275</v>
      </c>
      <c r="G18" s="375"/>
      <c r="H18" s="372" t="s">
        <v>324</v>
      </c>
      <c r="I18" s="348">
        <v>5343645.66</v>
      </c>
      <c r="J18" s="313">
        <v>3266744.71</v>
      </c>
      <c r="L18" s="275"/>
      <c r="M18" s="2"/>
      <c r="N18" s="2"/>
    </row>
    <row r="19" spans="1:14" ht="12.75" customHeight="1">
      <c r="A19" s="311"/>
      <c r="B19" s="209" t="s">
        <v>285</v>
      </c>
      <c r="C19" s="209" t="s">
        <v>299</v>
      </c>
      <c r="D19" s="223">
        <v>1259344.09</v>
      </c>
      <c r="E19" s="223">
        <v>1330247.25</v>
      </c>
      <c r="F19" s="374" t="s">
        <v>309</v>
      </c>
      <c r="G19" s="375"/>
      <c r="H19" s="372" t="s">
        <v>319</v>
      </c>
      <c r="I19" s="348">
        <f>'PiG '!E54</f>
        <v>1078533.4199999885</v>
      </c>
      <c r="J19" s="313">
        <v>1228156.04</v>
      </c>
      <c r="K19" s="24"/>
      <c r="L19" s="272"/>
      <c r="M19" s="2"/>
      <c r="N19" s="2"/>
    </row>
    <row r="20" spans="1:14" ht="12.75" customHeight="1">
      <c r="A20" s="311"/>
      <c r="B20" s="209" t="s">
        <v>205</v>
      </c>
      <c r="C20" s="209" t="s">
        <v>300</v>
      </c>
      <c r="D20" s="302">
        <v>1591452.9</v>
      </c>
      <c r="E20" s="223">
        <v>1701027.74</v>
      </c>
      <c r="F20" s="374" t="s">
        <v>247</v>
      </c>
      <c r="G20" s="375"/>
      <c r="H20" s="372" t="s">
        <v>104</v>
      </c>
      <c r="I20" s="349">
        <f>+I21</f>
        <v>0</v>
      </c>
      <c r="J20" s="313">
        <v>-20566.69</v>
      </c>
      <c r="K20" s="24"/>
      <c r="L20" s="271"/>
      <c r="M20" s="2"/>
      <c r="N20" s="2"/>
    </row>
    <row r="21" spans="1:14" ht="12.75" customHeight="1">
      <c r="A21" s="311"/>
      <c r="B21" s="209" t="s">
        <v>288</v>
      </c>
      <c r="C21" s="209" t="s">
        <v>301</v>
      </c>
      <c r="D21" s="302">
        <f>349456.34+0.02</f>
        <v>349456.36000000004</v>
      </c>
      <c r="E21" s="223">
        <v>509122.21</v>
      </c>
      <c r="F21" s="374" t="s">
        <v>307</v>
      </c>
      <c r="G21" s="375"/>
      <c r="H21" s="372" t="s">
        <v>45</v>
      </c>
      <c r="I21" s="282">
        <v>0</v>
      </c>
      <c r="J21" s="226">
        <v>-20566.69</v>
      </c>
      <c r="K21" s="24"/>
      <c r="L21" s="275"/>
      <c r="M21" s="2"/>
      <c r="N21" s="2"/>
    </row>
    <row r="22" spans="1:14" ht="12.75" customHeight="1">
      <c r="A22" s="311"/>
      <c r="B22" s="209" t="s">
        <v>289</v>
      </c>
      <c r="C22" s="209" t="s">
        <v>302</v>
      </c>
      <c r="D22" s="302">
        <v>1403003.95</v>
      </c>
      <c r="E22" s="223">
        <v>1689643.29</v>
      </c>
      <c r="F22" s="374" t="s">
        <v>248</v>
      </c>
      <c r="G22" s="375"/>
      <c r="H22" s="372" t="s">
        <v>105</v>
      </c>
      <c r="I22" s="348">
        <f>+SUM(I23:I25)</f>
        <v>26303106.04</v>
      </c>
      <c r="J22" s="313">
        <v>29728692.69</v>
      </c>
      <c r="K22" s="24"/>
      <c r="L22" s="272"/>
      <c r="M22" s="2"/>
      <c r="N22" s="2"/>
    </row>
    <row r="23" spans="1:14" ht="12.75" customHeight="1">
      <c r="A23" s="311"/>
      <c r="B23" s="209" t="s">
        <v>290</v>
      </c>
      <c r="C23" s="209" t="s">
        <v>303</v>
      </c>
      <c r="D23" s="378" t="s">
        <v>325</v>
      </c>
      <c r="E23" s="223">
        <v>3401.56</v>
      </c>
      <c r="F23" s="374"/>
      <c r="G23" s="375" t="s">
        <v>284</v>
      </c>
      <c r="H23" s="376" t="s">
        <v>312</v>
      </c>
      <c r="I23" s="351">
        <v>25844088.89</v>
      </c>
      <c r="J23" s="226">
        <v>29154469.89</v>
      </c>
      <c r="K23" s="24"/>
      <c r="L23" s="255"/>
      <c r="M23" s="2"/>
      <c r="N23" s="2"/>
    </row>
    <row r="24" spans="1:14" ht="12.75" customHeight="1">
      <c r="A24" s="311"/>
      <c r="B24" s="209" t="s">
        <v>220</v>
      </c>
      <c r="C24" s="209" t="s">
        <v>304</v>
      </c>
      <c r="D24" s="230">
        <v>606269.3099999998</v>
      </c>
      <c r="E24" s="222">
        <v>956372.5</v>
      </c>
      <c r="F24" s="210"/>
      <c r="G24" s="211" t="s">
        <v>285</v>
      </c>
      <c r="H24" s="213" t="s">
        <v>313</v>
      </c>
      <c r="I24" s="351">
        <v>17528.4</v>
      </c>
      <c r="J24" s="226">
        <v>22370.07</v>
      </c>
      <c r="K24" s="24"/>
      <c r="L24" s="255"/>
      <c r="M24" s="2"/>
      <c r="N24" s="2"/>
    </row>
    <row r="25" spans="1:14" ht="12.75" customHeight="1">
      <c r="A25" s="311" t="s">
        <v>308</v>
      </c>
      <c r="B25" s="209"/>
      <c r="C25" s="210" t="s">
        <v>98</v>
      </c>
      <c r="D25" s="219">
        <f>+SUM(D26:D26)</f>
        <v>3443865.13</v>
      </c>
      <c r="E25" s="219">
        <v>3443865.13</v>
      </c>
      <c r="F25" s="210"/>
      <c r="G25" s="211" t="s">
        <v>205</v>
      </c>
      <c r="H25" s="213" t="s">
        <v>314</v>
      </c>
      <c r="I25" s="351">
        <v>441488.75</v>
      </c>
      <c r="J25" s="226">
        <v>551852.73</v>
      </c>
      <c r="K25" s="24"/>
      <c r="L25" s="255"/>
      <c r="M25" s="2"/>
      <c r="N25" s="2"/>
    </row>
    <row r="26" spans="1:18" ht="12.75" customHeight="1">
      <c r="A26" s="311"/>
      <c r="B26" s="209" t="s">
        <v>284</v>
      </c>
      <c r="C26" s="209" t="s">
        <v>44</v>
      </c>
      <c r="D26" s="221">
        <v>3443865.13</v>
      </c>
      <c r="E26" s="220">
        <v>3443865.13</v>
      </c>
      <c r="F26" s="210"/>
      <c r="G26" s="211"/>
      <c r="H26" s="213" t="s">
        <v>49</v>
      </c>
      <c r="I26" s="286"/>
      <c r="J26" s="226"/>
      <c r="K26" s="29"/>
      <c r="L26" s="273"/>
      <c r="M26" s="13"/>
      <c r="N26" s="2"/>
      <c r="O26" s="2"/>
      <c r="P26" s="2"/>
      <c r="Q26" s="2"/>
      <c r="R26" s="2"/>
    </row>
    <row r="27" spans="1:18" ht="12.75" customHeight="1">
      <c r="A27" s="311" t="s">
        <v>309</v>
      </c>
      <c r="B27" s="209"/>
      <c r="C27" s="210" t="s">
        <v>99</v>
      </c>
      <c r="D27" s="219">
        <f>+SUM(D28:D30)</f>
        <v>15038156.44</v>
      </c>
      <c r="E27" s="219">
        <v>2842656.5100000002</v>
      </c>
      <c r="F27" s="254"/>
      <c r="G27" s="260"/>
      <c r="H27" s="30"/>
      <c r="I27" s="352"/>
      <c r="J27" s="315"/>
      <c r="K27" s="24"/>
      <c r="M27" s="13"/>
      <c r="N27" s="2"/>
      <c r="O27" s="2"/>
      <c r="P27" s="2"/>
      <c r="Q27" s="2"/>
      <c r="R27" s="2"/>
    </row>
    <row r="28" spans="1:18" s="67" customFormat="1" ht="12.75" customHeight="1">
      <c r="A28" s="311"/>
      <c r="B28" s="209" t="s">
        <v>284</v>
      </c>
      <c r="C28" s="209" t="s">
        <v>44</v>
      </c>
      <c r="D28" s="223">
        <v>1022.19</v>
      </c>
      <c r="E28" s="223">
        <v>1022.19</v>
      </c>
      <c r="F28" s="210" t="s">
        <v>310</v>
      </c>
      <c r="G28" s="211"/>
      <c r="H28" s="200" t="s">
        <v>48</v>
      </c>
      <c r="I28" s="346">
        <f>+I29+I32+I35</f>
        <v>5074304.96</v>
      </c>
      <c r="J28" s="310">
        <v>5709003.98</v>
      </c>
      <c r="K28" s="24"/>
      <c r="L28" s="270"/>
      <c r="M28" s="201"/>
      <c r="N28" s="32"/>
      <c r="O28" s="32"/>
      <c r="P28" s="32"/>
      <c r="Q28" s="32"/>
      <c r="R28" s="32"/>
    </row>
    <row r="29" spans="1:18" s="67" customFormat="1" ht="12.75" customHeight="1">
      <c r="A29" s="311"/>
      <c r="B29" s="209" t="s">
        <v>285</v>
      </c>
      <c r="C29" s="209" t="s">
        <v>47</v>
      </c>
      <c r="D29" s="223">
        <v>2579274.3</v>
      </c>
      <c r="E29" s="223">
        <v>2390630.7</v>
      </c>
      <c r="F29" s="210" t="s">
        <v>274</v>
      </c>
      <c r="G29" s="211"/>
      <c r="H29" s="200" t="s">
        <v>106</v>
      </c>
      <c r="I29" s="348">
        <f>+SUM(I31:I31)</f>
        <v>64682.95</v>
      </c>
      <c r="J29" s="313">
        <v>204248.35000000018</v>
      </c>
      <c r="K29" s="24"/>
      <c r="L29" s="272"/>
      <c r="M29" s="201"/>
      <c r="N29" s="32"/>
      <c r="O29" s="32"/>
      <c r="P29" s="32"/>
      <c r="Q29" s="32"/>
      <c r="R29" s="32"/>
    </row>
    <row r="30" spans="1:18" s="67" customFormat="1" ht="12.75" customHeight="1">
      <c r="A30" s="311"/>
      <c r="B30" s="209" t="s">
        <v>286</v>
      </c>
      <c r="C30" s="209" t="s">
        <v>46</v>
      </c>
      <c r="D30" s="223">
        <v>12457859.95</v>
      </c>
      <c r="E30" s="223">
        <v>451003.62</v>
      </c>
      <c r="F30" s="210"/>
      <c r="G30" s="211" t="s">
        <v>285</v>
      </c>
      <c r="H30" s="213" t="s">
        <v>315</v>
      </c>
      <c r="I30" s="353">
        <v>0</v>
      </c>
      <c r="J30" s="226">
        <v>139565.4</v>
      </c>
      <c r="K30" s="24"/>
      <c r="L30" s="256"/>
      <c r="M30" s="201"/>
      <c r="N30" s="32"/>
      <c r="O30" s="32"/>
      <c r="P30" s="32"/>
      <c r="Q30" s="32"/>
      <c r="R30" s="32"/>
    </row>
    <row r="31" spans="1:18" s="14" customFormat="1" ht="12.75" customHeight="1">
      <c r="A31" s="311"/>
      <c r="B31" s="253"/>
      <c r="C31" s="257"/>
      <c r="D31" s="221"/>
      <c r="E31" s="224"/>
      <c r="F31" s="210"/>
      <c r="G31" s="211" t="s">
        <v>207</v>
      </c>
      <c r="H31" s="213" t="s">
        <v>49</v>
      </c>
      <c r="I31" s="354">
        <v>64682.95</v>
      </c>
      <c r="J31" s="226">
        <v>64682.950000000186</v>
      </c>
      <c r="K31" s="29"/>
      <c r="L31" s="256"/>
      <c r="M31" s="13"/>
      <c r="N31" s="13"/>
      <c r="O31" s="13"/>
      <c r="P31" s="13"/>
      <c r="Q31" s="13"/>
      <c r="R31" s="13"/>
    </row>
    <row r="32" spans="1:18" ht="12.75" customHeight="1">
      <c r="A32" s="311"/>
      <c r="B32" s="209"/>
      <c r="C32" s="209"/>
      <c r="D32" s="221"/>
      <c r="E32" s="221"/>
      <c r="F32" s="210" t="s">
        <v>307</v>
      </c>
      <c r="G32" s="211"/>
      <c r="H32" s="200" t="s">
        <v>107</v>
      </c>
      <c r="I32" s="348">
        <f>+SUM(I33:I34)</f>
        <v>5009622.01</v>
      </c>
      <c r="J32" s="313">
        <v>5171796.67</v>
      </c>
      <c r="K32" s="30"/>
      <c r="L32" s="272"/>
      <c r="M32" s="13"/>
      <c r="N32" s="2"/>
      <c r="O32" s="2"/>
      <c r="P32" s="2"/>
      <c r="Q32" s="2"/>
      <c r="R32" s="2"/>
    </row>
    <row r="33" spans="1:18" ht="12.75" customHeight="1">
      <c r="A33" s="311"/>
      <c r="B33" s="209"/>
      <c r="C33" s="209"/>
      <c r="D33" s="221"/>
      <c r="E33" s="221"/>
      <c r="F33" s="210"/>
      <c r="G33" s="211" t="s">
        <v>285</v>
      </c>
      <c r="H33" s="213" t="s">
        <v>109</v>
      </c>
      <c r="I33" s="349" t="s">
        <v>325</v>
      </c>
      <c r="J33" s="283">
        <v>0</v>
      </c>
      <c r="K33" s="29"/>
      <c r="L33" s="274"/>
      <c r="M33" s="13"/>
      <c r="N33" s="2"/>
      <c r="O33" s="2"/>
      <c r="P33" s="2"/>
      <c r="Q33" s="2"/>
      <c r="R33" s="2"/>
    </row>
    <row r="34" spans="1:18" ht="12.75" customHeight="1">
      <c r="A34" s="311"/>
      <c r="B34" s="209"/>
      <c r="C34" s="209"/>
      <c r="D34" s="221"/>
      <c r="E34" s="221"/>
      <c r="F34" s="210"/>
      <c r="G34" s="211" t="s">
        <v>205</v>
      </c>
      <c r="H34" s="213" t="s">
        <v>51</v>
      </c>
      <c r="I34" s="294">
        <v>5009622.01</v>
      </c>
      <c r="J34" s="226">
        <v>5171796.67</v>
      </c>
      <c r="K34" s="24"/>
      <c r="L34" s="275"/>
      <c r="M34" s="13"/>
      <c r="N34" s="2"/>
      <c r="O34" s="2"/>
      <c r="P34" s="2"/>
      <c r="Q34" s="2"/>
      <c r="R34" s="2"/>
    </row>
    <row r="35" spans="1:18" ht="12.75" customHeight="1">
      <c r="A35" s="311"/>
      <c r="B35" s="209"/>
      <c r="C35" s="209"/>
      <c r="D35" s="221"/>
      <c r="E35" s="221"/>
      <c r="F35" s="210" t="s">
        <v>311</v>
      </c>
      <c r="G35" s="211"/>
      <c r="H35" s="200" t="s">
        <v>110</v>
      </c>
      <c r="I35" s="349">
        <f>+I36</f>
        <v>0</v>
      </c>
      <c r="J35" s="313">
        <v>332958.96</v>
      </c>
      <c r="K35" s="24"/>
      <c r="L35" s="272"/>
      <c r="M35" s="13"/>
      <c r="N35" s="2"/>
      <c r="O35" s="2"/>
      <c r="P35" s="2"/>
      <c r="Q35" s="2"/>
      <c r="R35" s="2"/>
    </row>
    <row r="36" spans="1:18" ht="12.75" customHeight="1">
      <c r="A36" s="311"/>
      <c r="B36" s="209"/>
      <c r="C36" s="209"/>
      <c r="D36" s="221"/>
      <c r="E36" s="221"/>
      <c r="F36" s="210"/>
      <c r="G36" s="211"/>
      <c r="H36" s="213" t="s">
        <v>318</v>
      </c>
      <c r="I36" s="282">
        <v>0</v>
      </c>
      <c r="J36" s="226">
        <v>332958.96</v>
      </c>
      <c r="K36" s="24"/>
      <c r="L36" s="275"/>
      <c r="M36" s="13"/>
      <c r="N36" s="2"/>
      <c r="O36" s="2"/>
      <c r="P36" s="2"/>
      <c r="Q36" s="2"/>
      <c r="R36" s="2"/>
    </row>
    <row r="37" spans="1:18" ht="12.75" customHeight="1">
      <c r="A37" s="311"/>
      <c r="B37" s="209"/>
      <c r="C37" s="209"/>
      <c r="D37" s="221"/>
      <c r="E37" s="221"/>
      <c r="F37" s="210"/>
      <c r="G37" s="211"/>
      <c r="H37" s="200"/>
      <c r="I37" s="294"/>
      <c r="J37" s="313"/>
      <c r="K37" s="24"/>
      <c r="L37" s="275"/>
      <c r="M37" s="13"/>
      <c r="N37" s="2"/>
      <c r="O37" s="2"/>
      <c r="P37" s="2"/>
      <c r="Q37" s="2"/>
      <c r="R37" s="2"/>
    </row>
    <row r="38" spans="1:18" s="14" customFormat="1" ht="12.75" customHeight="1">
      <c r="A38" s="316"/>
      <c r="B38" s="253"/>
      <c r="C38" s="257"/>
      <c r="D38" s="221"/>
      <c r="E38" s="221"/>
      <c r="F38" s="210" t="s">
        <v>316</v>
      </c>
      <c r="G38" s="211"/>
      <c r="H38" s="200" t="s">
        <v>52</v>
      </c>
      <c r="I38" s="346">
        <f>+I39+I40+I44+I48+I55</f>
        <v>34678293.4</v>
      </c>
      <c r="J38" s="310">
        <v>35691286.03</v>
      </c>
      <c r="K38" s="24"/>
      <c r="L38" s="270"/>
      <c r="M38" s="379"/>
      <c r="N38" s="379"/>
      <c r="O38" s="13"/>
      <c r="P38" s="13"/>
      <c r="Q38" s="13"/>
      <c r="R38" s="13"/>
    </row>
    <row r="39" spans="1:18" s="14" customFormat="1" ht="12.75" customHeight="1">
      <c r="A39" s="311" t="s">
        <v>310</v>
      </c>
      <c r="B39" s="209"/>
      <c r="C39" s="210" t="s">
        <v>100</v>
      </c>
      <c r="D39" s="218">
        <f>+D54+D53+D51+D42+D40</f>
        <v>23342833.82</v>
      </c>
      <c r="E39" s="218">
        <v>35596301.33</v>
      </c>
      <c r="F39" s="210"/>
      <c r="G39" s="211"/>
      <c r="H39" s="214"/>
      <c r="I39" s="349"/>
      <c r="J39" s="227"/>
      <c r="K39" s="24"/>
      <c r="L39" s="274"/>
      <c r="M39" s="379"/>
      <c r="N39" s="379"/>
      <c r="O39" s="13"/>
      <c r="P39" s="13"/>
      <c r="Q39" s="13"/>
      <c r="R39" s="13"/>
    </row>
    <row r="40" spans="1:18" s="14" customFormat="1" ht="12.75" customHeight="1">
      <c r="A40" s="311" t="s">
        <v>307</v>
      </c>
      <c r="B40" s="209"/>
      <c r="C40" s="210" t="s">
        <v>50</v>
      </c>
      <c r="D40" s="219">
        <f>+SUM(D41:D41)</f>
        <v>242281.88</v>
      </c>
      <c r="E40" s="219">
        <v>249992.65</v>
      </c>
      <c r="F40" s="210" t="s">
        <v>311</v>
      </c>
      <c r="G40" s="211"/>
      <c r="H40" s="214" t="s">
        <v>53</v>
      </c>
      <c r="I40" s="348">
        <f>+SUM(I41:I43)</f>
        <v>2257894.89</v>
      </c>
      <c r="J40" s="313">
        <v>2099103.6599999997</v>
      </c>
      <c r="K40" s="24"/>
      <c r="L40" s="272"/>
      <c r="M40" s="13"/>
      <c r="N40" s="13"/>
      <c r="O40" s="13"/>
      <c r="P40" s="13"/>
      <c r="Q40" s="13"/>
      <c r="R40" s="13"/>
    </row>
    <row r="41" spans="1:18" s="14" customFormat="1" ht="12.75" customHeight="1">
      <c r="A41" s="311"/>
      <c r="B41" s="209" t="s">
        <v>284</v>
      </c>
      <c r="C41" s="209" t="s">
        <v>259</v>
      </c>
      <c r="D41" s="221">
        <v>242281.88</v>
      </c>
      <c r="E41" s="221">
        <v>249992.65</v>
      </c>
      <c r="F41" s="210"/>
      <c r="G41" s="211" t="s">
        <v>284</v>
      </c>
      <c r="H41" s="213" t="s">
        <v>108</v>
      </c>
      <c r="I41" s="286">
        <v>7100</v>
      </c>
      <c r="J41" s="226">
        <v>3833.2</v>
      </c>
      <c r="K41" s="262"/>
      <c r="L41" s="258"/>
      <c r="M41" s="13"/>
      <c r="N41" s="13"/>
      <c r="O41" s="13"/>
      <c r="P41" s="13"/>
      <c r="Q41" s="13"/>
      <c r="R41" s="13"/>
    </row>
    <row r="42" spans="1:18" s="14" customFormat="1" ht="12.75" customHeight="1">
      <c r="A42" s="311" t="s">
        <v>311</v>
      </c>
      <c r="B42" s="209"/>
      <c r="C42" s="210" t="s">
        <v>260</v>
      </c>
      <c r="D42" s="219">
        <f>+SUM(D47:D50)+D43</f>
        <v>16700748.490000002</v>
      </c>
      <c r="E42" s="219">
        <v>28177312.35</v>
      </c>
      <c r="F42" s="210"/>
      <c r="G42" s="211" t="s">
        <v>285</v>
      </c>
      <c r="H42" s="213" t="s">
        <v>109</v>
      </c>
      <c r="I42" s="282" t="s">
        <v>325</v>
      </c>
      <c r="J42" s="226">
        <v>34565.58</v>
      </c>
      <c r="K42" s="24"/>
      <c r="L42" s="275"/>
      <c r="M42" s="13"/>
      <c r="N42" s="13"/>
      <c r="O42" s="13"/>
      <c r="P42" s="13"/>
      <c r="Q42" s="13"/>
      <c r="R42" s="13"/>
    </row>
    <row r="43" spans="1:18" s="14" customFormat="1" ht="12.75" customHeight="1">
      <c r="A43" s="311"/>
      <c r="B43" s="209" t="s">
        <v>284</v>
      </c>
      <c r="C43" s="209" t="s">
        <v>264</v>
      </c>
      <c r="D43" s="222">
        <f>+SUM(D44:D46)</f>
        <v>14554310.100000001</v>
      </c>
      <c r="E43" s="221">
        <v>25040607.67</v>
      </c>
      <c r="F43" s="210"/>
      <c r="G43" s="211" t="s">
        <v>205</v>
      </c>
      <c r="H43" s="213" t="s">
        <v>51</v>
      </c>
      <c r="I43" s="294">
        <f>2250794.98-0.09</f>
        <v>2250794.89</v>
      </c>
      <c r="J43" s="226">
        <v>2060704.88</v>
      </c>
      <c r="K43" s="262"/>
      <c r="L43" s="275"/>
      <c r="M43" s="13"/>
      <c r="N43" s="13"/>
      <c r="O43" s="13"/>
      <c r="P43" s="13"/>
      <c r="Q43" s="13"/>
      <c r="R43" s="13"/>
    </row>
    <row r="44" spans="1:18" s="14" customFormat="1" ht="12.75" customHeight="1">
      <c r="A44" s="311"/>
      <c r="B44" s="209" t="s">
        <v>284</v>
      </c>
      <c r="C44" s="209" t="s">
        <v>265</v>
      </c>
      <c r="D44" s="223">
        <v>906928.07</v>
      </c>
      <c r="E44" s="222">
        <v>542153.16</v>
      </c>
      <c r="F44" s="210" t="s">
        <v>275</v>
      </c>
      <c r="G44" s="211"/>
      <c r="H44" s="214" t="s">
        <v>111</v>
      </c>
      <c r="I44" s="348">
        <f>+SUM(I45:I47)</f>
        <v>2174921.2899999996</v>
      </c>
      <c r="J44" s="313">
        <v>2602662.76</v>
      </c>
      <c r="K44" s="262"/>
      <c r="L44" s="272"/>
      <c r="M44" s="13"/>
      <c r="N44" s="13"/>
      <c r="O44" s="13"/>
      <c r="P44" s="13"/>
      <c r="Q44" s="13"/>
      <c r="R44" s="13"/>
    </row>
    <row r="45" spans="1:18" s="14" customFormat="1" ht="12.75" customHeight="1">
      <c r="A45" s="311"/>
      <c r="B45" s="209" t="s">
        <v>284</v>
      </c>
      <c r="C45" s="209" t="s">
        <v>322</v>
      </c>
      <c r="D45" s="229">
        <v>12567798.82</v>
      </c>
      <c r="E45" s="222">
        <v>22479157.67</v>
      </c>
      <c r="F45" s="210"/>
      <c r="G45" s="211" t="s">
        <v>285</v>
      </c>
      <c r="H45" s="215" t="s">
        <v>317</v>
      </c>
      <c r="I45" s="294">
        <v>1767531.43</v>
      </c>
      <c r="J45" s="226">
        <v>1935984.02</v>
      </c>
      <c r="K45" s="262"/>
      <c r="L45" s="275"/>
      <c r="M45" s="13"/>
      <c r="N45" s="13"/>
      <c r="O45" s="13"/>
      <c r="P45" s="13"/>
      <c r="Q45" s="13"/>
      <c r="R45" s="13"/>
    </row>
    <row r="46" spans="1:18" s="14" customFormat="1" ht="12.75" customHeight="1">
      <c r="A46" s="311"/>
      <c r="B46" s="209" t="s">
        <v>284</v>
      </c>
      <c r="C46" s="209" t="s">
        <v>266</v>
      </c>
      <c r="D46" s="223">
        <v>1079583.21</v>
      </c>
      <c r="E46" s="222">
        <v>2019296.84</v>
      </c>
      <c r="F46" s="210"/>
      <c r="G46" s="211" t="s">
        <v>207</v>
      </c>
      <c r="H46" s="215" t="s">
        <v>318</v>
      </c>
      <c r="I46" s="294">
        <v>332959.29</v>
      </c>
      <c r="J46" s="226">
        <v>664473.24</v>
      </c>
      <c r="K46" s="262"/>
      <c r="L46" s="275"/>
      <c r="M46" s="13"/>
      <c r="N46" s="13"/>
      <c r="O46" s="13"/>
      <c r="P46" s="13"/>
      <c r="Q46" s="13"/>
      <c r="R46" s="13"/>
    </row>
    <row r="47" spans="1:18" s="14" customFormat="1" ht="12.75" customHeight="1">
      <c r="A47" s="311"/>
      <c r="B47" s="209" t="s">
        <v>285</v>
      </c>
      <c r="C47" s="209" t="s">
        <v>305</v>
      </c>
      <c r="D47" s="252">
        <v>90935.74</v>
      </c>
      <c r="E47" s="222">
        <v>34545.82</v>
      </c>
      <c r="F47" s="210"/>
      <c r="G47" s="211" t="s">
        <v>286</v>
      </c>
      <c r="H47" s="293" t="s">
        <v>329</v>
      </c>
      <c r="I47" s="286">
        <v>74430.57</v>
      </c>
      <c r="J47" s="226">
        <v>2205.5</v>
      </c>
      <c r="K47" s="228"/>
      <c r="L47" s="273"/>
      <c r="M47" s="228"/>
      <c r="N47" s="13"/>
      <c r="O47" s="13"/>
      <c r="P47" s="13"/>
      <c r="Q47" s="13"/>
      <c r="R47" s="13"/>
    </row>
    <row r="48" spans="1:18" s="14" customFormat="1" ht="12.75" customHeight="1">
      <c r="A48" s="311"/>
      <c r="B48" s="209" t="s">
        <v>207</v>
      </c>
      <c r="C48" s="209" t="s">
        <v>306</v>
      </c>
      <c r="D48" s="252">
        <v>1313081.81</v>
      </c>
      <c r="E48" s="222">
        <v>2159206.41</v>
      </c>
      <c r="F48" s="210" t="s">
        <v>309</v>
      </c>
      <c r="G48" s="211"/>
      <c r="H48" s="214" t="s">
        <v>95</v>
      </c>
      <c r="I48" s="348">
        <f>+SUM(I49:I54)</f>
        <v>21355601.299999997</v>
      </c>
      <c r="J48" s="313">
        <v>24655881.19</v>
      </c>
      <c r="K48" s="262"/>
      <c r="L48" s="272"/>
      <c r="M48" s="13"/>
      <c r="N48" s="13"/>
      <c r="O48" s="13"/>
      <c r="P48" s="13"/>
      <c r="Q48" s="13"/>
      <c r="R48" s="13"/>
    </row>
    <row r="49" spans="1:18" s="14" customFormat="1" ht="12.75" customHeight="1">
      <c r="A49" s="311"/>
      <c r="B49" s="209" t="s">
        <v>286</v>
      </c>
      <c r="C49" s="209" t="s">
        <v>33</v>
      </c>
      <c r="D49" s="284">
        <v>6293.65</v>
      </c>
      <c r="E49" s="222">
        <v>8650.9</v>
      </c>
      <c r="F49" s="210"/>
      <c r="G49" s="211" t="s">
        <v>284</v>
      </c>
      <c r="H49" s="213" t="s">
        <v>54</v>
      </c>
      <c r="I49" s="294">
        <v>16325821.27</v>
      </c>
      <c r="J49" s="226">
        <v>18630411.55</v>
      </c>
      <c r="K49" s="262"/>
      <c r="L49" s="275"/>
      <c r="M49" s="13"/>
      <c r="N49" s="13"/>
      <c r="O49" s="13"/>
      <c r="P49" s="13"/>
      <c r="Q49" s="13"/>
      <c r="R49" s="13"/>
    </row>
    <row r="50" spans="1:18" s="14" customFormat="1" ht="12.75" customHeight="1">
      <c r="A50" s="311"/>
      <c r="B50" s="209" t="s">
        <v>289</v>
      </c>
      <c r="C50" s="209" t="s">
        <v>320</v>
      </c>
      <c r="D50" s="221">
        <v>736127.19</v>
      </c>
      <c r="E50" s="221">
        <v>934301.55</v>
      </c>
      <c r="F50" s="210"/>
      <c r="G50" s="211" t="s">
        <v>285</v>
      </c>
      <c r="H50" s="213" t="s">
        <v>96</v>
      </c>
      <c r="I50" s="294">
        <v>404599.4900000001</v>
      </c>
      <c r="J50" s="226">
        <v>556029.46</v>
      </c>
      <c r="K50" s="263"/>
      <c r="L50" s="275"/>
      <c r="M50" s="13"/>
      <c r="N50" s="13"/>
      <c r="O50" s="13"/>
      <c r="P50" s="13"/>
      <c r="Q50" s="13"/>
      <c r="R50" s="13"/>
    </row>
    <row r="51" spans="1:18" s="14" customFormat="1" ht="12.75" customHeight="1">
      <c r="A51" s="311" t="s">
        <v>309</v>
      </c>
      <c r="B51" s="209"/>
      <c r="C51" s="152" t="s">
        <v>55</v>
      </c>
      <c r="D51" s="285">
        <f>+SUM(D52:D52)</f>
        <v>5735</v>
      </c>
      <c r="E51" s="219">
        <v>3156865</v>
      </c>
      <c r="F51" s="210"/>
      <c r="G51" s="211" t="s">
        <v>205</v>
      </c>
      <c r="H51" s="213" t="s">
        <v>112</v>
      </c>
      <c r="I51" s="294">
        <v>3054.51</v>
      </c>
      <c r="J51" s="226">
        <v>5283.55</v>
      </c>
      <c r="K51" s="263"/>
      <c r="L51" s="275"/>
      <c r="M51" s="13"/>
      <c r="N51" s="13"/>
      <c r="O51" s="13"/>
      <c r="P51" s="13"/>
      <c r="Q51" s="13"/>
      <c r="R51" s="13"/>
    </row>
    <row r="52" spans="1:18" s="14" customFormat="1" ht="12.75" customHeight="1">
      <c r="A52" s="311"/>
      <c r="B52" s="209" t="s">
        <v>286</v>
      </c>
      <c r="C52" s="209" t="s">
        <v>46</v>
      </c>
      <c r="D52" s="284">
        <v>5735</v>
      </c>
      <c r="E52" s="221">
        <v>3156865</v>
      </c>
      <c r="F52" s="210"/>
      <c r="G52" s="211" t="s">
        <v>207</v>
      </c>
      <c r="H52" s="213" t="s">
        <v>33</v>
      </c>
      <c r="I52" s="294">
        <f>1118509.49-206308</f>
        <v>912201.49</v>
      </c>
      <c r="J52" s="226">
        <v>1544065.13</v>
      </c>
      <c r="K52" s="24"/>
      <c r="L52" s="275"/>
      <c r="M52" s="13"/>
      <c r="N52" s="13"/>
      <c r="O52" s="13"/>
      <c r="P52" s="13"/>
      <c r="Q52" s="13"/>
      <c r="R52" s="13"/>
    </row>
    <row r="53" spans="1:18" s="14" customFormat="1" ht="12.75" customHeight="1">
      <c r="A53" s="311" t="s">
        <v>276</v>
      </c>
      <c r="B53" s="209"/>
      <c r="C53" s="152" t="s">
        <v>56</v>
      </c>
      <c r="D53" s="219">
        <v>568300.73</v>
      </c>
      <c r="E53" s="219">
        <v>948564.41</v>
      </c>
      <c r="F53" s="210"/>
      <c r="G53" s="211" t="s">
        <v>288</v>
      </c>
      <c r="H53" s="213" t="s">
        <v>321</v>
      </c>
      <c r="I53" s="294">
        <v>1689078.86</v>
      </c>
      <c r="J53" s="226">
        <v>1752610.22</v>
      </c>
      <c r="K53" s="24"/>
      <c r="L53" s="275"/>
      <c r="M53" s="13"/>
      <c r="N53" s="13"/>
      <c r="O53" s="13"/>
      <c r="P53" s="13"/>
      <c r="Q53" s="13"/>
      <c r="R53" s="13"/>
    </row>
    <row r="54" spans="1:18" s="14" customFormat="1" ht="12.75" customHeight="1">
      <c r="A54" s="311" t="s">
        <v>277</v>
      </c>
      <c r="B54" s="209"/>
      <c r="C54" s="152" t="s">
        <v>97</v>
      </c>
      <c r="D54" s="219">
        <f>+SUM(D55:D55)</f>
        <v>5825767.72</v>
      </c>
      <c r="E54" s="219">
        <v>3063566.92</v>
      </c>
      <c r="F54" s="210"/>
      <c r="G54" s="211" t="s">
        <v>289</v>
      </c>
      <c r="H54" s="213" t="s">
        <v>281</v>
      </c>
      <c r="I54" s="286">
        <v>2020845.68</v>
      </c>
      <c r="J54" s="226">
        <v>2167481.28</v>
      </c>
      <c r="K54" s="24"/>
      <c r="L54" s="273"/>
      <c r="M54" s="13"/>
      <c r="N54" s="13"/>
      <c r="O54" s="13"/>
      <c r="P54" s="13"/>
      <c r="Q54" s="13"/>
      <c r="R54" s="13"/>
    </row>
    <row r="55" spans="1:18" s="14" customFormat="1" ht="12.75" customHeight="1">
      <c r="A55" s="317"/>
      <c r="B55" s="216" t="s">
        <v>284</v>
      </c>
      <c r="C55" s="217" t="s">
        <v>57</v>
      </c>
      <c r="D55" s="225">
        <v>5825767.72</v>
      </c>
      <c r="E55" s="225">
        <v>3063566.92</v>
      </c>
      <c r="F55" s="210" t="s">
        <v>276</v>
      </c>
      <c r="G55" s="211"/>
      <c r="H55" s="214" t="s">
        <v>56</v>
      </c>
      <c r="I55" s="348">
        <v>8889875.92</v>
      </c>
      <c r="J55" s="313">
        <v>6333638.42</v>
      </c>
      <c r="K55" s="24"/>
      <c r="L55" s="272"/>
      <c r="M55" s="13"/>
      <c r="N55" s="13"/>
      <c r="O55" s="13"/>
      <c r="P55" s="13"/>
      <c r="Q55" s="13"/>
      <c r="R55" s="13"/>
    </row>
    <row r="56" spans="1:18" s="14" customFormat="1" ht="12.75" customHeight="1">
      <c r="A56" s="317"/>
      <c r="B56" s="216"/>
      <c r="C56" s="318" t="s">
        <v>101</v>
      </c>
      <c r="D56" s="319">
        <f>+D10+D39</f>
        <v>76550551.61</v>
      </c>
      <c r="E56" s="319">
        <v>80524729.80000001</v>
      </c>
      <c r="F56" s="320"/>
      <c r="G56" s="321"/>
      <c r="H56" s="322" t="s">
        <v>113</v>
      </c>
      <c r="I56" s="355">
        <f>+I10+I28+I38</f>
        <v>76550551.60999998</v>
      </c>
      <c r="J56" s="323">
        <v>80524729.8</v>
      </c>
      <c r="K56" s="24"/>
      <c r="L56" s="276"/>
      <c r="M56" s="13"/>
      <c r="N56" s="13"/>
      <c r="O56" s="13"/>
      <c r="P56" s="13"/>
      <c r="Q56" s="13"/>
      <c r="R56" s="13"/>
    </row>
    <row r="57" spans="1:18" s="14" customFormat="1" ht="12.75" customHeight="1">
      <c r="A57" s="75"/>
      <c r="B57" s="71"/>
      <c r="C57" s="99"/>
      <c r="D57" s="71">
        <f>IF(D56=I56,"","NO")</f>
      </c>
      <c r="E57" s="71">
        <f>IF(E56=J56,"","NO")</f>
      </c>
      <c r="F57" s="75"/>
      <c r="G57" s="206"/>
      <c r="H57" s="32"/>
      <c r="I57" s="356"/>
      <c r="J57" s="72"/>
      <c r="K57" s="24"/>
      <c r="L57" s="277"/>
      <c r="M57" s="13"/>
      <c r="N57" s="13"/>
      <c r="O57" s="13"/>
      <c r="P57" s="13"/>
      <c r="Q57" s="13"/>
      <c r="R57" s="13"/>
    </row>
    <row r="58" spans="1:18" s="14" customFormat="1" ht="12.75" customHeight="1">
      <c r="A58" s="291"/>
      <c r="B58" s="291"/>
      <c r="C58" s="291"/>
      <c r="D58" s="251"/>
      <c r="E58" s="251"/>
      <c r="F58" s="251"/>
      <c r="G58" s="251"/>
      <c r="H58" s="251"/>
      <c r="I58" s="291"/>
      <c r="J58" s="251"/>
      <c r="K58" s="24"/>
      <c r="L58" s="278"/>
      <c r="M58" s="13"/>
      <c r="N58" s="13"/>
      <c r="O58" s="13"/>
      <c r="P58" s="13"/>
      <c r="Q58" s="13"/>
      <c r="R58" s="13"/>
    </row>
    <row r="59" spans="1:18" s="14" customFormat="1" ht="12.75" customHeight="1">
      <c r="A59" s="75"/>
      <c r="B59" s="71"/>
      <c r="C59" s="32"/>
      <c r="D59" s="73"/>
      <c r="E59" s="32"/>
      <c r="F59" s="75"/>
      <c r="G59" s="206"/>
      <c r="H59" s="32"/>
      <c r="I59" s="357"/>
      <c r="J59" s="71"/>
      <c r="K59" s="24"/>
      <c r="L59" s="279"/>
      <c r="M59" s="13"/>
      <c r="N59" s="13"/>
      <c r="O59" s="13"/>
      <c r="P59" s="13"/>
      <c r="Q59" s="13"/>
      <c r="R59" s="13"/>
    </row>
    <row r="60" spans="1:18" s="14" customFormat="1" ht="12.75" customHeight="1">
      <c r="A60" s="75"/>
      <c r="B60" s="71"/>
      <c r="C60" s="73"/>
      <c r="E60" s="65"/>
      <c r="F60" s="202"/>
      <c r="G60" s="206"/>
      <c r="H60" s="74"/>
      <c r="I60" s="358"/>
      <c r="J60" s="63"/>
      <c r="K60" s="24"/>
      <c r="L60" s="53"/>
      <c r="M60" s="13"/>
      <c r="N60" s="13"/>
      <c r="O60" s="13"/>
      <c r="P60" s="13"/>
      <c r="Q60" s="13"/>
      <c r="R60" s="13"/>
    </row>
    <row r="61" spans="1:18" s="14" customFormat="1" ht="12.75" customHeight="1">
      <c r="A61" s="75"/>
      <c r="B61" s="71"/>
      <c r="C61" s="32"/>
      <c r="D61" s="32"/>
      <c r="E61" s="20"/>
      <c r="F61" s="58"/>
      <c r="G61" s="28"/>
      <c r="H61" s="20"/>
      <c r="I61" s="359"/>
      <c r="J61" s="75"/>
      <c r="K61" s="24"/>
      <c r="L61" s="58"/>
      <c r="M61" s="13"/>
      <c r="N61" s="13"/>
      <c r="O61" s="13"/>
      <c r="P61" s="13"/>
      <c r="Q61" s="13"/>
      <c r="R61" s="13"/>
    </row>
    <row r="62" spans="1:18" s="14" customFormat="1" ht="12.75" customHeight="1">
      <c r="A62" s="39"/>
      <c r="B62" s="34"/>
      <c r="C62" s="2"/>
      <c r="D62" s="2"/>
      <c r="E62" s="2"/>
      <c r="F62" s="22"/>
      <c r="G62" s="195"/>
      <c r="H62" s="38"/>
      <c r="I62" s="358"/>
      <c r="J62" s="2"/>
      <c r="K62" s="24"/>
      <c r="L62" s="27"/>
      <c r="M62" s="13"/>
      <c r="N62" s="13"/>
      <c r="O62" s="13"/>
      <c r="P62" s="13"/>
      <c r="Q62" s="13"/>
      <c r="R62" s="13"/>
    </row>
    <row r="63" spans="1:18" s="14" customFormat="1" ht="12.75" customHeight="1">
      <c r="A63" s="39"/>
      <c r="B63" s="34"/>
      <c r="C63" s="2"/>
      <c r="D63" s="228"/>
      <c r="E63" s="228"/>
      <c r="F63" s="22"/>
      <c r="G63" s="195"/>
      <c r="H63" s="102"/>
      <c r="I63" s="360"/>
      <c r="J63" s="102"/>
      <c r="K63" s="24"/>
      <c r="L63" s="97"/>
      <c r="M63" s="13"/>
      <c r="N63" s="13"/>
      <c r="O63" s="13"/>
      <c r="P63" s="13"/>
      <c r="Q63" s="13"/>
      <c r="R63" s="13"/>
    </row>
    <row r="64" spans="1:18" s="14" customFormat="1" ht="12.75" customHeight="1">
      <c r="A64" s="39"/>
      <c r="B64" s="34"/>
      <c r="C64" s="2"/>
      <c r="D64" s="2"/>
      <c r="E64" s="8"/>
      <c r="F64" s="22"/>
      <c r="G64" s="195"/>
      <c r="H64" s="8"/>
      <c r="I64" s="300"/>
      <c r="J64" s="2"/>
      <c r="K64" s="24"/>
      <c r="L64" s="30"/>
      <c r="M64" s="13"/>
      <c r="N64" s="13"/>
      <c r="O64" s="13"/>
      <c r="P64" s="13"/>
      <c r="Q64" s="13"/>
      <c r="R64" s="13"/>
    </row>
    <row r="65" spans="1:18" s="14" customFormat="1" ht="12.75" customHeight="1">
      <c r="A65" s="39"/>
      <c r="B65" s="34"/>
      <c r="C65" s="2"/>
      <c r="D65" s="2"/>
      <c r="E65" s="8"/>
      <c r="F65" s="22"/>
      <c r="G65" s="195"/>
      <c r="H65" s="8"/>
      <c r="I65" s="358"/>
      <c r="J65" s="2"/>
      <c r="K65" s="24"/>
      <c r="L65" s="27"/>
      <c r="M65" s="13"/>
      <c r="N65" s="13"/>
      <c r="O65" s="13"/>
      <c r="P65" s="13"/>
      <c r="Q65" s="13"/>
      <c r="R65" s="13"/>
    </row>
    <row r="66" spans="1:18" s="14" customFormat="1" ht="12.75" customHeight="1">
      <c r="A66" s="39"/>
      <c r="B66" s="34"/>
      <c r="C66" s="2"/>
      <c r="D66" s="2"/>
      <c r="E66" s="2"/>
      <c r="F66" s="39"/>
      <c r="G66" s="194"/>
      <c r="H66" s="2"/>
      <c r="I66" s="358"/>
      <c r="J66" s="2"/>
      <c r="K66" s="24"/>
      <c r="L66" s="27"/>
      <c r="M66" s="13"/>
      <c r="N66" s="13"/>
      <c r="O66" s="13"/>
      <c r="P66" s="13"/>
      <c r="Q66" s="13"/>
      <c r="R66" s="13"/>
    </row>
    <row r="67" spans="1:18" s="14" customFormat="1" ht="12.75" customHeight="1">
      <c r="A67" s="39"/>
      <c r="B67" s="34"/>
      <c r="C67" s="2"/>
      <c r="D67" s="2"/>
      <c r="E67" s="2"/>
      <c r="F67" s="39"/>
      <c r="G67" s="194"/>
      <c r="H67" s="2"/>
      <c r="I67" s="358"/>
      <c r="J67" s="2"/>
      <c r="K67" s="24"/>
      <c r="L67" s="27"/>
      <c r="M67" s="13"/>
      <c r="N67" s="13"/>
      <c r="O67" s="13"/>
      <c r="P67" s="13"/>
      <c r="Q67" s="13"/>
      <c r="R67" s="13"/>
    </row>
    <row r="68" spans="1:18" s="14" customFormat="1" ht="12.75" customHeight="1">
      <c r="A68" s="39"/>
      <c r="B68" s="34"/>
      <c r="C68" s="2"/>
      <c r="D68" s="2"/>
      <c r="E68" s="2"/>
      <c r="F68" s="39"/>
      <c r="G68" s="194"/>
      <c r="H68" s="2"/>
      <c r="I68" s="358"/>
      <c r="J68" s="2"/>
      <c r="K68" s="24"/>
      <c r="L68" s="27"/>
      <c r="M68" s="13"/>
      <c r="N68" s="13"/>
      <c r="O68" s="13"/>
      <c r="P68" s="13"/>
      <c r="Q68" s="13"/>
      <c r="R68" s="13"/>
    </row>
    <row r="69" spans="1:18" s="14" customFormat="1" ht="12.75" customHeight="1">
      <c r="A69" s="39"/>
      <c r="B69" s="34"/>
      <c r="C69" s="2"/>
      <c r="D69" s="2"/>
      <c r="E69" s="2"/>
      <c r="F69" s="39"/>
      <c r="G69" s="194"/>
      <c r="H69" s="2"/>
      <c r="I69" s="299"/>
      <c r="J69" s="2"/>
      <c r="K69" s="24"/>
      <c r="L69" s="8"/>
      <c r="M69" s="13"/>
      <c r="N69" s="13"/>
      <c r="O69" s="13"/>
      <c r="P69" s="13"/>
      <c r="Q69" s="13"/>
      <c r="R69" s="13"/>
    </row>
    <row r="70" spans="1:18" s="14" customFormat="1" ht="12.75" customHeight="1">
      <c r="A70" s="39"/>
      <c r="B70" s="34"/>
      <c r="C70" s="2"/>
      <c r="D70" s="2"/>
      <c r="E70" s="2"/>
      <c r="F70" s="39"/>
      <c r="G70" s="194"/>
      <c r="H70" s="2"/>
      <c r="I70" s="299"/>
      <c r="J70" s="2"/>
      <c r="K70" s="24"/>
      <c r="L70" s="8"/>
      <c r="M70" s="13"/>
      <c r="N70" s="13"/>
      <c r="O70" s="13"/>
      <c r="P70" s="13"/>
      <c r="Q70" s="13"/>
      <c r="R70" s="13"/>
    </row>
    <row r="71" spans="1:18" s="14" customFormat="1" ht="12.75" customHeight="1">
      <c r="A71" s="39"/>
      <c r="B71" s="34"/>
      <c r="C71" s="2"/>
      <c r="D71" s="2"/>
      <c r="E71" s="2"/>
      <c r="F71" s="39"/>
      <c r="G71" s="194"/>
      <c r="H71" s="2"/>
      <c r="I71" s="299"/>
      <c r="J71" s="2"/>
      <c r="K71" s="24"/>
      <c r="L71" s="8"/>
      <c r="M71" s="13"/>
      <c r="N71" s="13"/>
      <c r="O71" s="13"/>
      <c r="P71" s="13"/>
      <c r="Q71" s="13"/>
      <c r="R71" s="13"/>
    </row>
    <row r="72" spans="1:18" s="14" customFormat="1" ht="12.75" customHeight="1">
      <c r="A72" s="39"/>
      <c r="B72" s="34"/>
      <c r="C72" s="2"/>
      <c r="D72" s="2"/>
      <c r="E72" s="2"/>
      <c r="F72" s="39"/>
      <c r="G72" s="194"/>
      <c r="H72" s="2"/>
      <c r="I72" s="299"/>
      <c r="J72" s="2"/>
      <c r="K72" s="24"/>
      <c r="L72" s="8"/>
      <c r="M72" s="13"/>
      <c r="N72" s="13"/>
      <c r="O72" s="13"/>
      <c r="P72" s="13"/>
      <c r="Q72" s="13"/>
      <c r="R72" s="13"/>
    </row>
    <row r="73" spans="1:18" s="14" customFormat="1" ht="12.75" customHeight="1">
      <c r="A73" s="39"/>
      <c r="B73" s="34"/>
      <c r="C73" s="2"/>
      <c r="D73" s="2"/>
      <c r="E73" s="2"/>
      <c r="F73" s="39"/>
      <c r="G73" s="194"/>
      <c r="H73" s="2"/>
      <c r="I73" s="299"/>
      <c r="J73" s="2"/>
      <c r="K73" s="24"/>
      <c r="L73" s="8"/>
      <c r="M73" s="13"/>
      <c r="N73" s="13"/>
      <c r="O73" s="13"/>
      <c r="P73" s="13"/>
      <c r="Q73" s="13"/>
      <c r="R73" s="13"/>
    </row>
    <row r="74" spans="1:18" s="14" customFormat="1" ht="12.75" customHeight="1">
      <c r="A74" s="39"/>
      <c r="B74" s="34"/>
      <c r="C74" s="2"/>
      <c r="D74" s="2"/>
      <c r="E74" s="2"/>
      <c r="F74" s="39"/>
      <c r="G74" s="194"/>
      <c r="H74" s="2"/>
      <c r="I74" s="299"/>
      <c r="J74" s="2"/>
      <c r="K74" s="24"/>
      <c r="L74" s="8"/>
      <c r="M74" s="13"/>
      <c r="N74" s="13"/>
      <c r="O74" s="13"/>
      <c r="P74" s="13"/>
      <c r="Q74" s="13"/>
      <c r="R74" s="13"/>
    </row>
    <row r="75" spans="1:18" s="14" customFormat="1" ht="12.75" customHeight="1">
      <c r="A75" s="39"/>
      <c r="B75" s="34"/>
      <c r="C75" s="2"/>
      <c r="D75" s="2"/>
      <c r="E75" s="2"/>
      <c r="F75" s="39"/>
      <c r="G75" s="194"/>
      <c r="H75" s="2"/>
      <c r="I75" s="299"/>
      <c r="J75" s="2"/>
      <c r="K75" s="24"/>
      <c r="L75" s="8"/>
      <c r="M75" s="13"/>
      <c r="N75" s="13"/>
      <c r="O75" s="13"/>
      <c r="P75" s="13"/>
      <c r="Q75" s="13"/>
      <c r="R75" s="13"/>
    </row>
    <row r="76" spans="1:18" s="14" customFormat="1" ht="12.75" customHeight="1">
      <c r="A76" s="199"/>
      <c r="B76" s="197"/>
      <c r="C76" s="3"/>
      <c r="D76" s="3"/>
      <c r="E76" s="3"/>
      <c r="F76" s="199"/>
      <c r="G76" s="196"/>
      <c r="H76" s="3"/>
      <c r="I76" s="300"/>
      <c r="J76" s="3"/>
      <c r="K76" s="24"/>
      <c r="L76" s="30"/>
      <c r="M76" s="13"/>
      <c r="N76" s="13"/>
      <c r="O76" s="13"/>
      <c r="P76" s="13"/>
      <c r="Q76" s="13"/>
      <c r="R76" s="13"/>
    </row>
    <row r="77" spans="11:18" ht="12.75" customHeight="1">
      <c r="K77" s="33"/>
      <c r="M77" s="2"/>
      <c r="N77" s="2"/>
      <c r="O77" s="2"/>
      <c r="P77" s="2"/>
      <c r="Q77" s="2"/>
      <c r="R77" s="2"/>
    </row>
    <row r="78" spans="11:18" ht="14.25">
      <c r="K78" s="35"/>
      <c r="M78" s="2"/>
      <c r="N78" s="2"/>
      <c r="O78" s="2"/>
      <c r="P78" s="2"/>
      <c r="Q78" s="2"/>
      <c r="R78" s="2"/>
    </row>
    <row r="79" spans="11:18" ht="15" customHeight="1">
      <c r="K79" s="37"/>
      <c r="M79" s="2"/>
      <c r="N79" s="2"/>
      <c r="O79" s="2"/>
      <c r="P79" s="2"/>
      <c r="Q79" s="2"/>
      <c r="R79" s="2"/>
    </row>
    <row r="80" spans="11:18" ht="14.25">
      <c r="K80" s="34"/>
      <c r="M80" s="2"/>
      <c r="N80" s="2"/>
      <c r="O80" s="2"/>
      <c r="P80" s="2"/>
      <c r="Q80" s="2"/>
      <c r="R80" s="2"/>
    </row>
    <row r="81" spans="11:18" ht="14.25">
      <c r="K81" s="37"/>
      <c r="M81" s="2"/>
      <c r="N81" s="2"/>
      <c r="O81" s="2"/>
      <c r="P81" s="2"/>
      <c r="Q81" s="2"/>
      <c r="R81" s="2"/>
    </row>
    <row r="82" spans="11:18" ht="14.25">
      <c r="K82" s="39"/>
      <c r="M82" s="2"/>
      <c r="N82" s="2"/>
      <c r="O82" s="2"/>
      <c r="P82" s="2"/>
      <c r="Q82" s="2"/>
      <c r="R82" s="2"/>
    </row>
    <row r="83" spans="11:18" ht="14.25">
      <c r="K83" s="2"/>
      <c r="M83" s="2"/>
      <c r="N83" s="2"/>
      <c r="O83" s="2"/>
      <c r="P83" s="2"/>
      <c r="Q83" s="2"/>
      <c r="R83" s="2"/>
    </row>
    <row r="84" spans="11:18" ht="14.25">
      <c r="K84" s="2"/>
      <c r="M84" s="2"/>
      <c r="N84" s="2"/>
      <c r="O84" s="2"/>
      <c r="P84" s="2"/>
      <c r="Q84" s="2"/>
      <c r="R84" s="2"/>
    </row>
    <row r="85" spans="11:18" ht="14.25">
      <c r="K85" s="2"/>
      <c r="M85" s="2"/>
      <c r="N85" s="2"/>
      <c r="O85" s="2"/>
      <c r="P85" s="2"/>
      <c r="Q85" s="2"/>
      <c r="R85" s="2"/>
    </row>
    <row r="86" spans="11:18" ht="14.25">
      <c r="K86" s="2"/>
      <c r="M86" s="2"/>
      <c r="N86" s="2"/>
      <c r="O86" s="2"/>
      <c r="P86" s="2"/>
      <c r="Q86" s="2"/>
      <c r="R86" s="2"/>
    </row>
    <row r="87" spans="11:18" ht="14.25">
      <c r="K87" s="2"/>
      <c r="M87" s="2"/>
      <c r="N87" s="2"/>
      <c r="O87" s="2"/>
      <c r="P87" s="2"/>
      <c r="Q87" s="2"/>
      <c r="R87" s="2"/>
    </row>
    <row r="88" spans="11:18" ht="14.25">
      <c r="K88" s="2"/>
      <c r="M88" s="2"/>
      <c r="N88" s="2"/>
      <c r="O88" s="2"/>
      <c r="P88" s="2"/>
      <c r="Q88" s="2"/>
      <c r="R88" s="2"/>
    </row>
    <row r="89" spans="11:18" ht="14.25">
      <c r="K89" s="2"/>
      <c r="M89" s="2"/>
      <c r="N89" s="2"/>
      <c r="O89" s="2"/>
      <c r="P89" s="2"/>
      <c r="Q89" s="2"/>
      <c r="R89" s="2"/>
    </row>
    <row r="90" spans="11:18" ht="14.25">
      <c r="K90" s="2"/>
      <c r="M90" s="2"/>
      <c r="N90" s="2"/>
      <c r="O90" s="2"/>
      <c r="P90" s="2"/>
      <c r="Q90" s="2"/>
      <c r="R90" s="2"/>
    </row>
    <row r="91" spans="11:18" ht="14.25">
      <c r="K91" s="2"/>
      <c r="M91" s="2"/>
      <c r="N91" s="2"/>
      <c r="O91" s="2"/>
      <c r="P91" s="2"/>
      <c r="Q91" s="2"/>
      <c r="R91" s="2"/>
    </row>
    <row r="92" spans="11:18" ht="14.25">
      <c r="K92" s="2"/>
      <c r="M92" s="2"/>
      <c r="N92" s="2"/>
      <c r="O92" s="2"/>
      <c r="P92" s="2"/>
      <c r="Q92" s="2"/>
      <c r="R92" s="2"/>
    </row>
    <row r="93" spans="11:18" ht="14.25">
      <c r="K93" s="2"/>
      <c r="M93" s="2"/>
      <c r="N93" s="2"/>
      <c r="O93" s="2"/>
      <c r="P93" s="2"/>
      <c r="Q93" s="2"/>
      <c r="R93" s="2"/>
    </row>
    <row r="94" spans="11:18" ht="14.25">
      <c r="K94" s="2"/>
      <c r="M94" s="2"/>
      <c r="N94" s="2"/>
      <c r="O94" s="2"/>
      <c r="P94" s="2"/>
      <c r="Q94" s="2"/>
      <c r="R94" s="2"/>
    </row>
    <row r="95" spans="11:18" ht="14.25">
      <c r="K95" s="2"/>
      <c r="M95" s="2"/>
      <c r="N95" s="2"/>
      <c r="O95" s="2"/>
      <c r="P95" s="2"/>
      <c r="Q95" s="2"/>
      <c r="R95" s="2"/>
    </row>
    <row r="96" ht="14.25">
      <c r="K96" s="2"/>
    </row>
  </sheetData>
  <sheetProtection password="CA9D"/>
  <mergeCells count="3">
    <mergeCell ref="A1:E1"/>
    <mergeCell ref="A3:E3"/>
    <mergeCell ref="A4:E4"/>
  </mergeCells>
  <printOptions/>
  <pageMargins left="1.4" right="0.3937007874015748" top="0.35" bottom="0.27" header="0.25" footer="0.23"/>
  <pageSetup fitToHeight="1" fitToWidth="1" horizontalDpi="300" verticalDpi="300" orientation="landscape" paperSize="9" scale="51" r:id="rId1"/>
  <headerFooter alignWithMargins="0">
    <oddFooter>&amp;C1</oddFooter>
  </headerFooter>
  <ignoredErrors>
    <ignoredError sqref="D42:D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F76"/>
  <sheetViews>
    <sheetView showGridLines="0" zoomScalePageLayoutView="0" workbookViewId="0" topLeftCell="A2">
      <selection activeCell="B76" sqref="B76:E76"/>
    </sheetView>
  </sheetViews>
  <sheetFormatPr defaultColWidth="11.421875" defaultRowHeight="12.75"/>
  <cols>
    <col min="1" max="1" width="11.421875" style="105" customWidth="1"/>
    <col min="2" max="2" width="72.28125" style="105" bestFit="1" customWidth="1"/>
    <col min="3" max="3" width="9.140625" style="117" customWidth="1"/>
    <col min="4" max="5" width="11.28125" style="105" bestFit="1" customWidth="1"/>
    <col min="6" max="16384" width="11.421875" style="105" customWidth="1"/>
  </cols>
  <sheetData>
    <row r="1" ht="11.25">
      <c r="C1" s="105"/>
    </row>
    <row r="2" spans="2:6" ht="11.25">
      <c r="B2" s="384" t="s">
        <v>181</v>
      </c>
      <c r="C2" s="384"/>
      <c r="D2" s="384"/>
      <c r="E2" s="384"/>
      <c r="F2" s="193"/>
    </row>
    <row r="3" spans="2:6" ht="11.25">
      <c r="B3" s="133"/>
      <c r="C3" s="133"/>
      <c r="D3" s="133"/>
      <c r="E3" s="133"/>
      <c r="F3" s="133"/>
    </row>
    <row r="4" spans="2:6" ht="11.25">
      <c r="B4" s="384" t="s">
        <v>269</v>
      </c>
      <c r="C4" s="384"/>
      <c r="D4" s="384"/>
      <c r="E4" s="384"/>
      <c r="F4" s="133"/>
    </row>
    <row r="5" spans="2:6" ht="11.25">
      <c r="B5" s="385" t="s">
        <v>175</v>
      </c>
      <c r="C5" s="385"/>
      <c r="D5" s="385"/>
      <c r="E5" s="385"/>
      <c r="F5" s="136"/>
    </row>
    <row r="6" spans="2:6" ht="11.25">
      <c r="B6" s="135"/>
      <c r="C6" s="135"/>
      <c r="D6" s="135"/>
      <c r="E6" s="136"/>
      <c r="F6" s="136"/>
    </row>
    <row r="7" spans="2:6" ht="11.25">
      <c r="B7" s="135"/>
      <c r="C7" s="135"/>
      <c r="D7" s="135"/>
      <c r="E7" s="136"/>
      <c r="F7" s="136"/>
    </row>
    <row r="8" spans="2:6" ht="12" thickBot="1">
      <c r="B8" s="135"/>
      <c r="C8" s="135"/>
      <c r="D8" s="135"/>
      <c r="E8" s="136"/>
      <c r="F8" s="136"/>
    </row>
    <row r="9" spans="2:5" ht="24.75" customHeight="1">
      <c r="B9" s="177" t="s">
        <v>58</v>
      </c>
      <c r="C9" s="192" t="s">
        <v>252</v>
      </c>
      <c r="D9" s="178" t="s">
        <v>253</v>
      </c>
      <c r="E9" s="179" t="s">
        <v>254</v>
      </c>
    </row>
    <row r="10" spans="2:5" ht="11.25">
      <c r="B10" s="180" t="s">
        <v>184</v>
      </c>
      <c r="C10" s="115" t="s">
        <v>255</v>
      </c>
      <c r="D10" s="181">
        <f>+SUM(D11:D16)</f>
        <v>91906515</v>
      </c>
      <c r="E10" s="182">
        <f>+SUM(E11:E16)</f>
        <v>89348373</v>
      </c>
    </row>
    <row r="11" spans="2:5" ht="11.25">
      <c r="B11" s="183" t="s">
        <v>59</v>
      </c>
      <c r="C11" s="116"/>
      <c r="D11" s="149">
        <f>-+'[1]Pérdidas y ganancias'!$J$8</f>
        <v>62913369</v>
      </c>
      <c r="E11" s="184">
        <v>50943099</v>
      </c>
    </row>
    <row r="12" spans="2:5" ht="11.25">
      <c r="B12" s="183" t="s">
        <v>187</v>
      </c>
      <c r="C12" s="116"/>
      <c r="D12" s="112">
        <v>32550</v>
      </c>
      <c r="E12" s="184">
        <v>2895531</v>
      </c>
    </row>
    <row r="13" spans="2:5" ht="11.25">
      <c r="B13" s="183" t="s">
        <v>189</v>
      </c>
      <c r="C13" s="116"/>
      <c r="D13" s="113">
        <v>0</v>
      </c>
      <c r="E13" s="185">
        <v>0</v>
      </c>
    </row>
    <row r="14" spans="2:5" ht="11.25">
      <c r="B14" s="183" t="s">
        <v>191</v>
      </c>
      <c r="C14" s="116"/>
      <c r="D14" s="113">
        <v>0</v>
      </c>
      <c r="E14" s="184">
        <v>16123</v>
      </c>
    </row>
    <row r="15" spans="2:5" ht="11.25">
      <c r="B15" s="183" t="s">
        <v>193</v>
      </c>
      <c r="C15" s="116"/>
      <c r="D15" s="112">
        <v>28960596</v>
      </c>
      <c r="E15" s="184">
        <v>35446668</v>
      </c>
    </row>
    <row r="16" spans="2:5" ht="11.25">
      <c r="B16" s="183" t="s">
        <v>195</v>
      </c>
      <c r="C16" s="116"/>
      <c r="D16" s="112"/>
      <c r="E16" s="184">
        <v>46952</v>
      </c>
    </row>
    <row r="17" spans="2:5" ht="11.25">
      <c r="B17" s="183" t="s">
        <v>197</v>
      </c>
      <c r="C17" s="116"/>
      <c r="D17" s="113">
        <v>0</v>
      </c>
      <c r="E17" s="185">
        <v>0</v>
      </c>
    </row>
    <row r="18" spans="2:5" ht="11.25">
      <c r="B18" s="183" t="s">
        <v>199</v>
      </c>
      <c r="C18" s="116"/>
      <c r="D18" s="113">
        <v>0</v>
      </c>
      <c r="E18" s="185">
        <v>0</v>
      </c>
    </row>
    <row r="19" spans="2:5" ht="11.25">
      <c r="B19" s="180" t="s">
        <v>201</v>
      </c>
      <c r="C19" s="123"/>
      <c r="D19" s="164">
        <v>0</v>
      </c>
      <c r="E19" s="186">
        <v>-521483</v>
      </c>
    </row>
    <row r="20" spans="2:5" ht="11.25">
      <c r="B20" s="183" t="s">
        <v>202</v>
      </c>
      <c r="C20" s="116"/>
      <c r="D20" s="112">
        <v>-959050</v>
      </c>
      <c r="E20" s="184">
        <v>-521483</v>
      </c>
    </row>
    <row r="21" spans="2:5" ht="11.25">
      <c r="B21" s="183" t="s">
        <v>203</v>
      </c>
      <c r="C21" s="116"/>
      <c r="D21" s="113">
        <v>0</v>
      </c>
      <c r="E21" s="185">
        <v>0</v>
      </c>
    </row>
    <row r="22" spans="2:5" ht="11.25">
      <c r="B22" s="183" t="s">
        <v>204</v>
      </c>
      <c r="C22" s="116"/>
      <c r="D22" s="113">
        <v>0</v>
      </c>
      <c r="E22" s="185">
        <v>0</v>
      </c>
    </row>
    <row r="23" spans="2:5" ht="11.25">
      <c r="B23" s="180" t="s">
        <v>206</v>
      </c>
      <c r="C23" s="123"/>
      <c r="D23" s="113">
        <v>0</v>
      </c>
      <c r="E23" s="185">
        <v>0</v>
      </c>
    </row>
    <row r="24" spans="2:5" ht="11.25">
      <c r="B24" s="180" t="s">
        <v>208</v>
      </c>
      <c r="C24" s="123"/>
      <c r="D24" s="121">
        <v>134681</v>
      </c>
      <c r="E24" s="186">
        <v>76111</v>
      </c>
    </row>
    <row r="25" spans="2:5" ht="11.25">
      <c r="B25" s="180" t="s">
        <v>61</v>
      </c>
      <c r="C25" s="116" t="s">
        <v>256</v>
      </c>
      <c r="D25" s="121">
        <f>+SUM(D26:D29)</f>
        <v>-2142457</v>
      </c>
      <c r="E25" s="186">
        <f>+SUM(E26:E29)</f>
        <v>-1906582</v>
      </c>
    </row>
    <row r="26" spans="2:5" ht="11.25">
      <c r="B26" s="183" t="s">
        <v>210</v>
      </c>
      <c r="C26" s="116"/>
      <c r="D26" s="112">
        <v>-2099111</v>
      </c>
      <c r="E26" s="184">
        <v>-1868845</v>
      </c>
    </row>
    <row r="27" spans="2:5" ht="11.25">
      <c r="B27" s="183" t="s">
        <v>115</v>
      </c>
      <c r="C27" s="116"/>
      <c r="D27" s="113">
        <v>0</v>
      </c>
      <c r="E27" s="185">
        <v>0</v>
      </c>
    </row>
    <row r="28" spans="2:5" ht="11.25">
      <c r="B28" s="183" t="s">
        <v>211</v>
      </c>
      <c r="C28" s="116"/>
      <c r="D28" s="113">
        <v>0</v>
      </c>
      <c r="E28" s="185">
        <v>0</v>
      </c>
    </row>
    <row r="29" spans="2:5" ht="11.25">
      <c r="B29" s="183" t="s">
        <v>212</v>
      </c>
      <c r="C29" s="116"/>
      <c r="D29" s="112">
        <v>-43346</v>
      </c>
      <c r="E29" s="184">
        <v>-37737</v>
      </c>
    </row>
    <row r="30" spans="2:5" ht="11.25">
      <c r="B30" s="180" t="s">
        <v>214</v>
      </c>
      <c r="C30" s="123"/>
      <c r="D30" s="121">
        <f>+SUM(D31:D33)</f>
        <v>76185</v>
      </c>
      <c r="E30" s="186">
        <f>+SUM(E31:E33)</f>
        <v>78025</v>
      </c>
    </row>
    <row r="31" spans="2:5" ht="11.25">
      <c r="B31" s="183" t="s">
        <v>215</v>
      </c>
      <c r="C31" s="116"/>
      <c r="D31" s="112">
        <v>14000</v>
      </c>
      <c r="E31" s="184">
        <v>78025</v>
      </c>
    </row>
    <row r="32" spans="2:5" ht="11.25">
      <c r="B32" s="183" t="s">
        <v>216</v>
      </c>
      <c r="C32" s="116"/>
      <c r="D32" s="113">
        <v>0</v>
      </c>
      <c r="E32" s="185">
        <v>0</v>
      </c>
    </row>
    <row r="33" spans="2:5" ht="11.25">
      <c r="B33" s="183" t="s">
        <v>118</v>
      </c>
      <c r="C33" s="116"/>
      <c r="D33" s="112">
        <v>62185</v>
      </c>
      <c r="E33" s="185">
        <v>0</v>
      </c>
    </row>
    <row r="34" spans="2:5" ht="11.25">
      <c r="B34" s="180" t="s">
        <v>62</v>
      </c>
      <c r="C34" s="123"/>
      <c r="D34" s="121">
        <f>+SUM(D35:D36)</f>
        <v>-36216690</v>
      </c>
      <c r="E34" s="186">
        <f>+SUM(E35:E36)</f>
        <v>-36369723</v>
      </c>
    </row>
    <row r="35" spans="2:5" ht="11.25">
      <c r="B35" s="183" t="s">
        <v>120</v>
      </c>
      <c r="C35" s="116"/>
      <c r="D35" s="112">
        <v>-28476377</v>
      </c>
      <c r="E35" s="184">
        <v>-28513397</v>
      </c>
    </row>
    <row r="36" spans="2:5" ht="11.25">
      <c r="B36" s="183" t="s">
        <v>63</v>
      </c>
      <c r="C36" s="116" t="s">
        <v>257</v>
      </c>
      <c r="D36" s="112">
        <v>-7740313</v>
      </c>
      <c r="E36" s="184">
        <v>-7856326</v>
      </c>
    </row>
    <row r="37" spans="2:5" ht="11.25">
      <c r="B37" s="183" t="s">
        <v>64</v>
      </c>
      <c r="C37" s="116"/>
      <c r="D37" s="113">
        <v>0</v>
      </c>
      <c r="E37" s="185">
        <v>0</v>
      </c>
    </row>
    <row r="38" spans="2:5" ht="11.25">
      <c r="B38" s="180" t="s">
        <v>121</v>
      </c>
      <c r="C38" s="123"/>
      <c r="D38" s="121">
        <f>+SUM(D39:D42)</f>
        <v>-53414087</v>
      </c>
      <c r="E38" s="186">
        <f>+SUM(E39:E41)</f>
        <v>-49980175</v>
      </c>
    </row>
    <row r="39" spans="2:5" ht="11.25">
      <c r="B39" s="183" t="s">
        <v>65</v>
      </c>
      <c r="C39" s="116"/>
      <c r="D39" s="112">
        <v>-51962957</v>
      </c>
      <c r="E39" s="184">
        <v>-49878028</v>
      </c>
    </row>
    <row r="40" spans="2:5" ht="11.25">
      <c r="B40" s="183" t="s">
        <v>66</v>
      </c>
      <c r="C40" s="116"/>
      <c r="D40" s="112">
        <v>-111043</v>
      </c>
      <c r="E40" s="184">
        <v>-9218</v>
      </c>
    </row>
    <row r="41" spans="2:5" ht="11.25">
      <c r="B41" s="183" t="s">
        <v>219</v>
      </c>
      <c r="C41" s="116"/>
      <c r="D41" s="161">
        <f>-+'[1]Pérdidas y ganancias'!$J$29</f>
        <v>-1328830</v>
      </c>
      <c r="E41" s="184">
        <v>-92929</v>
      </c>
    </row>
    <row r="42" spans="2:5" ht="11.25">
      <c r="B42" s="183" t="s">
        <v>67</v>
      </c>
      <c r="C42" s="116"/>
      <c r="D42" s="161">
        <f>-+'[1]Pérdidas y ganancias'!$J$30</f>
        <v>-11257</v>
      </c>
      <c r="E42" s="185">
        <v>0</v>
      </c>
    </row>
    <row r="43" spans="2:5" ht="11.25">
      <c r="B43" s="180" t="s">
        <v>123</v>
      </c>
      <c r="C43" s="123"/>
      <c r="D43" s="121">
        <v>-10922706</v>
      </c>
      <c r="E43" s="186">
        <v>-10797793</v>
      </c>
    </row>
    <row r="44" spans="2:5" ht="11.25">
      <c r="B44" s="180" t="s">
        <v>222</v>
      </c>
      <c r="C44" s="123"/>
      <c r="D44" s="121">
        <v>9790946</v>
      </c>
      <c r="E44" s="186">
        <v>9928604</v>
      </c>
    </row>
    <row r="45" spans="2:5" ht="11.25">
      <c r="B45" s="180" t="s">
        <v>224</v>
      </c>
      <c r="C45" s="123"/>
      <c r="D45" s="113">
        <v>0</v>
      </c>
      <c r="E45" s="185">
        <v>0</v>
      </c>
    </row>
    <row r="46" spans="2:5" ht="11.25">
      <c r="B46" s="180" t="s">
        <v>226</v>
      </c>
      <c r="C46" s="123"/>
      <c r="D46" s="121">
        <v>101999</v>
      </c>
      <c r="E46" s="186">
        <v>-291327</v>
      </c>
    </row>
    <row r="47" spans="2:5" ht="11.25">
      <c r="B47" s="183" t="s">
        <v>126</v>
      </c>
      <c r="C47" s="116"/>
      <c r="D47" s="112">
        <v>101999</v>
      </c>
      <c r="E47" s="184">
        <v>-291327</v>
      </c>
    </row>
    <row r="48" spans="2:5" ht="11.25">
      <c r="B48" s="183" t="s">
        <v>127</v>
      </c>
      <c r="C48" s="116"/>
      <c r="D48" s="113">
        <v>0</v>
      </c>
      <c r="E48" s="185">
        <v>0</v>
      </c>
    </row>
    <row r="49" spans="2:5" ht="11.25">
      <c r="B49" s="180" t="s">
        <v>171</v>
      </c>
      <c r="C49" s="123"/>
      <c r="D49" s="121">
        <v>-128938</v>
      </c>
      <c r="E49" s="186">
        <v>-14396</v>
      </c>
    </row>
    <row r="50" spans="2:5" ht="11.25">
      <c r="B50" s="183"/>
      <c r="C50" s="116"/>
      <c r="D50" s="124">
        <v>0</v>
      </c>
      <c r="E50" s="187">
        <v>0</v>
      </c>
    </row>
    <row r="51" spans="2:5" ht="11.25">
      <c r="B51" s="180" t="s">
        <v>129</v>
      </c>
      <c r="C51" s="123"/>
      <c r="D51" s="121">
        <f>+D49+D46+D44+D43+D38+D34+D30+D25+D24+D19+D10</f>
        <v>-814552</v>
      </c>
      <c r="E51" s="186">
        <f>+E49+E46+E44+E43+E38+E34+E30+E25+E24+E19+E10</f>
        <v>-450366</v>
      </c>
    </row>
    <row r="52" spans="2:5" ht="11.25">
      <c r="B52" s="180" t="s">
        <v>68</v>
      </c>
      <c r="C52" s="116" t="s">
        <v>258</v>
      </c>
      <c r="D52" s="121">
        <v>544266</v>
      </c>
      <c r="E52" s="186">
        <v>539071</v>
      </c>
    </row>
    <row r="53" spans="2:5" ht="11.25">
      <c r="B53" s="183" t="s">
        <v>69</v>
      </c>
      <c r="C53" s="116"/>
      <c r="D53" s="113">
        <v>0</v>
      </c>
      <c r="E53" s="185">
        <v>0</v>
      </c>
    </row>
    <row r="54" spans="2:5" ht="11.25">
      <c r="B54" s="183" t="s">
        <v>230</v>
      </c>
      <c r="C54" s="116"/>
      <c r="D54" s="113">
        <v>0</v>
      </c>
      <c r="E54" s="185">
        <v>0</v>
      </c>
    </row>
    <row r="55" spans="2:5" ht="11.25">
      <c r="B55" s="183" t="s">
        <v>231</v>
      </c>
      <c r="C55" s="116"/>
      <c r="D55" s="113">
        <v>0</v>
      </c>
      <c r="E55" s="185">
        <v>0</v>
      </c>
    </row>
    <row r="56" spans="2:5" ht="11.25">
      <c r="B56" s="183" t="s">
        <v>232</v>
      </c>
      <c r="C56" s="116"/>
      <c r="D56" s="112">
        <v>544266</v>
      </c>
      <c r="E56" s="184">
        <v>539071</v>
      </c>
    </row>
    <row r="57" spans="2:5" ht="11.25">
      <c r="B57" s="183" t="s">
        <v>233</v>
      </c>
      <c r="C57" s="116"/>
      <c r="D57" s="113">
        <v>0</v>
      </c>
      <c r="E57" s="185">
        <v>0</v>
      </c>
    </row>
    <row r="58" spans="2:5" ht="11.25">
      <c r="B58" s="183" t="s">
        <v>234</v>
      </c>
      <c r="C58" s="116"/>
      <c r="D58" s="112">
        <v>544266</v>
      </c>
      <c r="E58" s="184">
        <v>539071</v>
      </c>
    </row>
    <row r="59" spans="2:5" ht="11.25">
      <c r="B59" s="180" t="s">
        <v>131</v>
      </c>
      <c r="C59" s="116" t="s">
        <v>258</v>
      </c>
      <c r="D59" s="121">
        <f>+SUM(D60:D61)</f>
        <v>-246038</v>
      </c>
      <c r="E59" s="186">
        <f>+SUM(E60:E61)</f>
        <v>-271102</v>
      </c>
    </row>
    <row r="60" spans="2:5" ht="11.25">
      <c r="B60" s="183" t="s">
        <v>236</v>
      </c>
      <c r="C60" s="116"/>
      <c r="D60" s="112">
        <v>-52121</v>
      </c>
      <c r="E60" s="184">
        <v>-55450</v>
      </c>
    </row>
    <row r="61" spans="2:5" ht="11.25">
      <c r="B61" s="183" t="s">
        <v>133</v>
      </c>
      <c r="C61" s="116"/>
      <c r="D61" s="112">
        <v>-193917</v>
      </c>
      <c r="E61" s="184">
        <v>-215652</v>
      </c>
    </row>
    <row r="62" spans="2:5" ht="11.25">
      <c r="B62" s="183" t="s">
        <v>134</v>
      </c>
      <c r="C62" s="116"/>
      <c r="D62" s="113">
        <v>0</v>
      </c>
      <c r="E62" s="185">
        <v>0</v>
      </c>
    </row>
    <row r="63" spans="2:5" ht="11.25">
      <c r="B63" s="180" t="s">
        <v>238</v>
      </c>
      <c r="C63" s="123"/>
      <c r="D63" s="121">
        <v>-50035</v>
      </c>
      <c r="E63" s="186">
        <v>-84596</v>
      </c>
    </row>
    <row r="64" spans="2:5" ht="11.25">
      <c r="B64" s="183" t="s">
        <v>128</v>
      </c>
      <c r="C64" s="116"/>
      <c r="D64" s="112">
        <v>-50035</v>
      </c>
      <c r="E64" s="184">
        <v>-84596</v>
      </c>
    </row>
    <row r="65" spans="2:5" ht="11.25">
      <c r="B65" s="183" t="s">
        <v>135</v>
      </c>
      <c r="C65" s="116"/>
      <c r="D65" s="113">
        <v>0</v>
      </c>
      <c r="E65" s="185">
        <v>0</v>
      </c>
    </row>
    <row r="66" spans="2:5" ht="11.25">
      <c r="B66" s="180" t="s">
        <v>71</v>
      </c>
      <c r="C66" s="116">
        <v>14</v>
      </c>
      <c r="D66" s="121">
        <v>-47513</v>
      </c>
      <c r="E66" s="186">
        <v>10251</v>
      </c>
    </row>
    <row r="67" spans="2:5" ht="11.25">
      <c r="B67" s="180" t="s">
        <v>241</v>
      </c>
      <c r="C67" s="123"/>
      <c r="D67" s="113">
        <v>0</v>
      </c>
      <c r="E67" s="185">
        <v>0</v>
      </c>
    </row>
    <row r="68" spans="2:5" ht="11.25">
      <c r="B68" s="183" t="s">
        <v>126</v>
      </c>
      <c r="C68" s="116"/>
      <c r="D68" s="113">
        <v>0</v>
      </c>
      <c r="E68" s="185">
        <v>0</v>
      </c>
    </row>
    <row r="69" spans="2:5" ht="11.25">
      <c r="B69" s="183" t="s">
        <v>127</v>
      </c>
      <c r="C69" s="116"/>
      <c r="D69" s="113">
        <v>0</v>
      </c>
      <c r="E69" s="185">
        <v>0</v>
      </c>
    </row>
    <row r="70" spans="2:5" ht="11.25">
      <c r="B70" s="180" t="s">
        <v>72</v>
      </c>
      <c r="C70" s="123"/>
      <c r="D70" s="121">
        <f>+D52+D59+D63+D66</f>
        <v>200680</v>
      </c>
      <c r="E70" s="186">
        <f>+E52+E59+E63+E66</f>
        <v>193624</v>
      </c>
    </row>
    <row r="71" spans="2:5" ht="11.25">
      <c r="B71" s="180" t="s">
        <v>136</v>
      </c>
      <c r="C71" s="123"/>
      <c r="D71" s="121">
        <f>+D51+D70</f>
        <v>-613872</v>
      </c>
      <c r="E71" s="186">
        <f>+E51+E70</f>
        <v>-256742</v>
      </c>
    </row>
    <row r="72" spans="2:5" ht="11.25">
      <c r="B72" s="180" t="s">
        <v>251</v>
      </c>
      <c r="C72" s="123"/>
      <c r="D72" s="121">
        <v>-613872</v>
      </c>
      <c r="E72" s="186">
        <v>-256742</v>
      </c>
    </row>
    <row r="73" spans="2:5" ht="12" thickBot="1">
      <c r="B73" s="188" t="s">
        <v>244</v>
      </c>
      <c r="C73" s="189"/>
      <c r="D73" s="190">
        <v>-613872</v>
      </c>
      <c r="E73" s="191">
        <v>-256742</v>
      </c>
    </row>
    <row r="74" ht="11.25">
      <c r="B74" s="170"/>
    </row>
    <row r="75" spans="2:4" ht="11.25">
      <c r="B75" s="158"/>
      <c r="D75" s="106"/>
    </row>
    <row r="76" spans="2:5" ht="11.25">
      <c r="B76" s="385" t="s">
        <v>268</v>
      </c>
      <c r="C76" s="385"/>
      <c r="D76" s="385"/>
      <c r="E76" s="385"/>
    </row>
  </sheetData>
  <sheetProtection/>
  <mergeCells count="4">
    <mergeCell ref="B2:E2"/>
    <mergeCell ref="B4:E4"/>
    <mergeCell ref="B5:E5"/>
    <mergeCell ref="B76:E7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4"/>
  <sheetViews>
    <sheetView showGridLines="0" zoomScale="90" zoomScaleNormal="90" zoomScalePageLayoutView="50" workbookViewId="0" topLeftCell="A1">
      <selection activeCell="D57" sqref="D57"/>
    </sheetView>
  </sheetViews>
  <sheetFormatPr defaultColWidth="11.421875" defaultRowHeight="12.75"/>
  <cols>
    <col min="1" max="1" width="11.421875" style="232" customWidth="1"/>
    <col min="2" max="2" width="0.42578125" style="212" customWidth="1"/>
    <col min="3" max="3" width="3.7109375" style="246" customWidth="1"/>
    <col min="4" max="4" width="80.28125" style="232" customWidth="1"/>
    <col min="5" max="5" width="17.140625" style="250" bestFit="1" customWidth="1"/>
    <col min="6" max="6" width="17.8515625" style="232" bestFit="1" customWidth="1"/>
    <col min="7" max="7" width="11.421875" style="232" customWidth="1"/>
    <col min="8" max="8" width="13.57421875" style="232" bestFit="1" customWidth="1"/>
    <col min="9" max="9" width="12.28125" style="232" bestFit="1" customWidth="1"/>
    <col min="10" max="16384" width="11.421875" style="232" customWidth="1"/>
  </cols>
  <sheetData>
    <row r="1" spans="2:13" s="212" customFormat="1" ht="13.5">
      <c r="B1" s="384" t="s">
        <v>181</v>
      </c>
      <c r="C1" s="384"/>
      <c r="D1" s="384"/>
      <c r="E1" s="384"/>
      <c r="F1" s="384"/>
      <c r="G1" s="193"/>
      <c r="H1" s="193"/>
      <c r="I1" s="193"/>
      <c r="J1" s="193"/>
      <c r="K1" s="133"/>
      <c r="L1" s="133"/>
      <c r="M1" s="133"/>
    </row>
    <row r="2" spans="2:13" s="212" customFormat="1" ht="13.5">
      <c r="B2" s="133"/>
      <c r="C2" s="231"/>
      <c r="D2" s="133"/>
      <c r="E2" s="134"/>
      <c r="F2" s="133"/>
      <c r="G2" s="133"/>
      <c r="H2" s="133"/>
      <c r="I2" s="133"/>
      <c r="J2" s="133"/>
      <c r="K2" s="133"/>
      <c r="L2" s="133"/>
      <c r="M2" s="133"/>
    </row>
    <row r="3" spans="2:13" s="212" customFormat="1" ht="13.5">
      <c r="B3" s="386" t="s">
        <v>328</v>
      </c>
      <c r="C3" s="386"/>
      <c r="D3" s="386"/>
      <c r="E3" s="386"/>
      <c r="F3" s="386"/>
      <c r="G3" s="133"/>
      <c r="H3" s="133"/>
      <c r="I3" s="133"/>
      <c r="J3" s="133"/>
      <c r="K3" s="133"/>
      <c r="L3" s="133"/>
      <c r="M3" s="133"/>
    </row>
    <row r="4" spans="2:13" ht="12.75">
      <c r="B4" s="385" t="s">
        <v>175</v>
      </c>
      <c r="C4" s="385"/>
      <c r="D4" s="385"/>
      <c r="E4" s="385"/>
      <c r="F4" s="385"/>
      <c r="G4" s="136"/>
      <c r="H4" s="136"/>
      <c r="I4" s="136"/>
      <c r="J4" s="136"/>
      <c r="K4" s="136"/>
      <c r="L4" s="136"/>
      <c r="M4" s="136"/>
    </row>
    <row r="5" spans="2:13" ht="12.75">
      <c r="B5" s="133"/>
      <c r="C5" s="231"/>
      <c r="D5" s="136"/>
      <c r="E5" s="170"/>
      <c r="F5" s="136"/>
      <c r="G5" s="136"/>
      <c r="H5" s="136"/>
      <c r="I5" s="136"/>
      <c r="J5" s="136"/>
      <c r="K5" s="136"/>
      <c r="L5" s="136"/>
      <c r="M5" s="136"/>
    </row>
    <row r="6" spans="2:13" ht="12.75">
      <c r="B6" s="331"/>
      <c r="C6" s="233"/>
      <c r="D6" s="332"/>
      <c r="E6" s="216"/>
      <c r="F6" s="332"/>
      <c r="G6" s="136"/>
      <c r="H6" s="136"/>
      <c r="I6" s="136"/>
      <c r="J6" s="136"/>
      <c r="K6" s="136"/>
      <c r="L6" s="136"/>
      <c r="M6" s="136"/>
    </row>
    <row r="7" spans="2:13" s="212" customFormat="1" ht="12.75" customHeight="1">
      <c r="B7" s="208"/>
      <c r="C7" s="234"/>
      <c r="D7" s="330"/>
      <c r="E7" s="207" t="s">
        <v>35</v>
      </c>
      <c r="F7" s="207" t="s">
        <v>35</v>
      </c>
      <c r="G7" s="133"/>
      <c r="H7" s="133"/>
      <c r="I7" s="133"/>
      <c r="J7" s="133"/>
      <c r="K7" s="133"/>
      <c r="L7" s="133"/>
      <c r="M7" s="133"/>
    </row>
    <row r="8" spans="2:13" s="212" customFormat="1" ht="12.75" customHeight="1">
      <c r="B8" s="324"/>
      <c r="C8" s="233"/>
      <c r="D8" s="143"/>
      <c r="E8" s="333">
        <v>2013</v>
      </c>
      <c r="F8" s="144">
        <v>2012</v>
      </c>
      <c r="G8" s="133"/>
      <c r="H8" s="133"/>
      <c r="I8" s="133"/>
      <c r="J8" s="133"/>
      <c r="K8" s="133"/>
      <c r="L8" s="133"/>
      <c r="M8" s="133"/>
    </row>
    <row r="9" spans="2:13" ht="12.75" customHeight="1">
      <c r="B9" s="208"/>
      <c r="C9" s="234"/>
      <c r="D9" s="147"/>
      <c r="E9" s="334"/>
      <c r="F9" s="325"/>
      <c r="G9" s="136"/>
      <c r="H9" s="136"/>
      <c r="I9" s="136"/>
      <c r="J9" s="136"/>
      <c r="K9" s="136"/>
      <c r="L9" s="136"/>
      <c r="M9" s="136"/>
    </row>
    <row r="10" spans="2:13" s="212" customFormat="1" ht="12.75" customHeight="1">
      <c r="B10" s="208" t="s">
        <v>283</v>
      </c>
      <c r="C10" s="234"/>
      <c r="D10" s="152" t="s">
        <v>58</v>
      </c>
      <c r="E10" s="236"/>
      <c r="F10" s="236"/>
      <c r="G10" s="133"/>
      <c r="H10" s="133"/>
      <c r="I10" s="133"/>
      <c r="J10" s="133"/>
      <c r="K10" s="133"/>
      <c r="L10" s="133"/>
      <c r="M10" s="133"/>
    </row>
    <row r="11" spans="2:13" ht="12.75" customHeight="1">
      <c r="B11" s="208" t="s">
        <v>284</v>
      </c>
      <c r="C11" s="234"/>
      <c r="D11" s="152" t="s">
        <v>270</v>
      </c>
      <c r="E11" s="237">
        <f>+SUM(E12:E15)</f>
        <v>79614952.3</v>
      </c>
      <c r="F11" s="237">
        <v>91589160.97</v>
      </c>
      <c r="G11" s="136"/>
      <c r="H11" s="238"/>
      <c r="I11" s="136"/>
      <c r="J11" s="136"/>
      <c r="K11" s="136"/>
      <c r="L11" s="136"/>
      <c r="M11" s="136"/>
    </row>
    <row r="12" spans="2:13" ht="12.75" customHeight="1">
      <c r="B12" s="208"/>
      <c r="C12" s="234" t="s">
        <v>185</v>
      </c>
      <c r="D12" s="158" t="s">
        <v>59</v>
      </c>
      <c r="E12" s="380">
        <v>56250063.31</v>
      </c>
      <c r="F12" s="235">
        <v>59758555.83</v>
      </c>
      <c r="G12" s="136"/>
      <c r="H12" s="261"/>
      <c r="I12" s="136"/>
      <c r="J12" s="136"/>
      <c r="K12" s="136"/>
      <c r="L12" s="136"/>
      <c r="M12" s="136"/>
    </row>
    <row r="13" spans="2:13" ht="12.75" customHeight="1">
      <c r="B13" s="208"/>
      <c r="C13" s="234" t="s">
        <v>186</v>
      </c>
      <c r="D13" s="158" t="s">
        <v>60</v>
      </c>
      <c r="E13" s="380">
        <f>1115729.79-11000</f>
        <v>1104729.79</v>
      </c>
      <c r="F13" s="239">
        <v>2538305.19</v>
      </c>
      <c r="G13" s="136"/>
      <c r="H13" s="261"/>
      <c r="I13" s="136"/>
      <c r="J13" s="136"/>
      <c r="K13" s="136"/>
      <c r="L13" s="136"/>
      <c r="M13" s="136"/>
    </row>
    <row r="14" spans="2:13" ht="12.75" customHeight="1">
      <c r="B14" s="208"/>
      <c r="C14" s="234" t="s">
        <v>192</v>
      </c>
      <c r="D14" s="163" t="s">
        <v>280</v>
      </c>
      <c r="E14" s="239">
        <f>25524969.95-9995.92-3281256.28</f>
        <v>22233717.749999996</v>
      </c>
      <c r="F14" s="239">
        <v>29230209.5</v>
      </c>
      <c r="G14" s="136"/>
      <c r="H14" s="136"/>
      <c r="I14" s="136"/>
      <c r="J14" s="136"/>
      <c r="K14" s="136"/>
      <c r="L14" s="136"/>
      <c r="M14" s="136"/>
    </row>
    <row r="15" spans="2:13" ht="12.75" customHeight="1">
      <c r="B15" s="208"/>
      <c r="C15" s="234" t="s">
        <v>194</v>
      </c>
      <c r="D15" s="163" t="s">
        <v>272</v>
      </c>
      <c r="E15" s="239">
        <v>26441.45</v>
      </c>
      <c r="F15" s="239">
        <v>62090.45</v>
      </c>
      <c r="G15" s="136"/>
      <c r="H15" s="136"/>
      <c r="I15" s="136"/>
      <c r="J15" s="136"/>
      <c r="K15" s="136"/>
      <c r="L15" s="136"/>
      <c r="M15" s="136"/>
    </row>
    <row r="16" spans="2:13" ht="12.75" customHeight="1">
      <c r="B16" s="208" t="s">
        <v>285</v>
      </c>
      <c r="C16" s="234"/>
      <c r="D16" s="152" t="s">
        <v>201</v>
      </c>
      <c r="E16" s="335">
        <v>-1066453.07</v>
      </c>
      <c r="F16" s="237">
        <v>-994122.08</v>
      </c>
      <c r="G16" s="136"/>
      <c r="H16" s="136"/>
      <c r="I16" s="136"/>
      <c r="J16" s="136"/>
      <c r="K16" s="136"/>
      <c r="L16" s="136"/>
      <c r="M16" s="136"/>
    </row>
    <row r="17" spans="2:13" s="212" customFormat="1" ht="12.75" customHeight="1">
      <c r="B17" s="208" t="s">
        <v>207</v>
      </c>
      <c r="C17" s="234"/>
      <c r="D17" s="152" t="s">
        <v>114</v>
      </c>
      <c r="E17" s="335">
        <v>150141.32</v>
      </c>
      <c r="F17" s="237">
        <v>175833.3</v>
      </c>
      <c r="G17" s="133"/>
      <c r="H17" s="133"/>
      <c r="I17" s="133"/>
      <c r="J17" s="133"/>
      <c r="K17" s="133"/>
      <c r="L17" s="133"/>
      <c r="M17" s="133"/>
    </row>
    <row r="18" spans="2:13" ht="12.75" customHeight="1">
      <c r="B18" s="208" t="s">
        <v>286</v>
      </c>
      <c r="C18" s="234"/>
      <c r="D18" s="152" t="s">
        <v>61</v>
      </c>
      <c r="E18" s="335">
        <f>+SUM(E19:E20)</f>
        <v>-797040.63</v>
      </c>
      <c r="F18" s="237">
        <v>-937329.46</v>
      </c>
      <c r="G18" s="136"/>
      <c r="H18" s="136"/>
      <c r="I18" s="136"/>
      <c r="J18" s="136"/>
      <c r="K18" s="136"/>
      <c r="L18" s="136"/>
      <c r="M18" s="136"/>
    </row>
    <row r="19" spans="2:13" ht="12.75" customHeight="1">
      <c r="B19" s="208"/>
      <c r="C19" s="234" t="s">
        <v>185</v>
      </c>
      <c r="D19" s="209" t="s">
        <v>282</v>
      </c>
      <c r="E19" s="336">
        <v>-797040.63</v>
      </c>
      <c r="F19" s="239">
        <v>-937329.46</v>
      </c>
      <c r="G19" s="136"/>
      <c r="H19" s="136"/>
      <c r="I19" s="136"/>
      <c r="J19" s="136"/>
      <c r="K19" s="136"/>
      <c r="L19" s="136"/>
      <c r="M19" s="136"/>
    </row>
    <row r="20" spans="2:13" ht="12.75" customHeight="1">
      <c r="B20" s="208"/>
      <c r="C20" s="234" t="s">
        <v>190</v>
      </c>
      <c r="D20" s="209" t="s">
        <v>287</v>
      </c>
      <c r="E20" s="337">
        <v>0</v>
      </c>
      <c r="F20" s="240">
        <v>0</v>
      </c>
      <c r="G20" s="136"/>
      <c r="H20" s="158"/>
      <c r="I20" s="136"/>
      <c r="J20" s="136"/>
      <c r="K20" s="136"/>
      <c r="L20" s="136"/>
      <c r="M20" s="136"/>
    </row>
    <row r="21" spans="2:13" ht="12.75" customHeight="1">
      <c r="B21" s="208" t="s">
        <v>288</v>
      </c>
      <c r="C21" s="234"/>
      <c r="D21" s="152" t="s">
        <v>117</v>
      </c>
      <c r="E21" s="335">
        <f>SUM(E22:E23)</f>
        <v>105566.91</v>
      </c>
      <c r="F21" s="237">
        <f>SUM(F22:F23)</f>
        <v>107577.06</v>
      </c>
      <c r="G21" s="136"/>
      <c r="H21" s="158"/>
      <c r="I21" s="136"/>
      <c r="J21" s="136"/>
      <c r="K21" s="136"/>
      <c r="L21" s="136"/>
      <c r="M21" s="136"/>
    </row>
    <row r="22" spans="2:13" s="212" customFormat="1" ht="12.75" customHeight="1">
      <c r="B22" s="208"/>
      <c r="C22" s="234" t="s">
        <v>185</v>
      </c>
      <c r="D22" s="163" t="s">
        <v>215</v>
      </c>
      <c r="E22" s="336">
        <v>50400</v>
      </c>
      <c r="F22" s="326">
        <v>50400</v>
      </c>
      <c r="G22" s="133"/>
      <c r="H22" s="152"/>
      <c r="I22" s="133"/>
      <c r="J22" s="133"/>
      <c r="K22" s="133"/>
      <c r="L22" s="133"/>
      <c r="M22" s="133"/>
    </row>
    <row r="23" spans="2:13" s="212" customFormat="1" ht="12.75" customHeight="1">
      <c r="B23" s="208"/>
      <c r="C23" s="234" t="s">
        <v>188</v>
      </c>
      <c r="D23" s="163" t="s">
        <v>118</v>
      </c>
      <c r="E23" s="336">
        <v>55166.91</v>
      </c>
      <c r="F23" s="239">
        <v>57177.06</v>
      </c>
      <c r="G23" s="133"/>
      <c r="H23" s="152"/>
      <c r="I23" s="133"/>
      <c r="J23" s="133"/>
      <c r="K23" s="133"/>
      <c r="L23" s="133"/>
      <c r="M23" s="133"/>
    </row>
    <row r="24" spans="2:13" ht="12.75" customHeight="1">
      <c r="B24" s="208" t="s">
        <v>289</v>
      </c>
      <c r="C24" s="234"/>
      <c r="D24" s="152" t="s">
        <v>62</v>
      </c>
      <c r="E24" s="361">
        <f>+SUM(E25:E26)</f>
        <v>-33217552.16</v>
      </c>
      <c r="F24" s="237">
        <v>-34842374.6</v>
      </c>
      <c r="G24" s="295"/>
      <c r="H24" s="295"/>
      <c r="I24" s="136"/>
      <c r="J24" s="136"/>
      <c r="K24" s="136"/>
      <c r="L24" s="136"/>
      <c r="M24" s="136"/>
    </row>
    <row r="25" spans="2:13" ht="12.75" customHeight="1">
      <c r="B25" s="208"/>
      <c r="C25" s="234" t="s">
        <v>185</v>
      </c>
      <c r="D25" s="158" t="s">
        <v>120</v>
      </c>
      <c r="E25" s="362">
        <f>-25848441.94+206308</f>
        <v>-25642133.94</v>
      </c>
      <c r="F25" s="239">
        <v>-26720847.17</v>
      </c>
      <c r="G25" s="136"/>
      <c r="H25" s="281"/>
      <c r="I25" s="136"/>
      <c r="J25" s="136"/>
      <c r="K25" s="136"/>
      <c r="L25" s="136"/>
      <c r="M25" s="136"/>
    </row>
    <row r="26" spans="2:13" ht="12.75" customHeight="1">
      <c r="B26" s="208"/>
      <c r="C26" s="234" t="s">
        <v>186</v>
      </c>
      <c r="D26" s="158" t="s">
        <v>63</v>
      </c>
      <c r="E26" s="362">
        <v>-7575418.22</v>
      </c>
      <c r="F26" s="239">
        <v>-8121527.43</v>
      </c>
      <c r="G26" s="136"/>
      <c r="H26" s="281"/>
      <c r="I26" s="136"/>
      <c r="J26" s="136"/>
      <c r="K26" s="136"/>
      <c r="L26" s="136"/>
      <c r="M26" s="136"/>
    </row>
    <row r="27" spans="2:13" ht="12.75" customHeight="1">
      <c r="B27" s="208" t="s">
        <v>290</v>
      </c>
      <c r="C27" s="234"/>
      <c r="D27" s="152" t="s">
        <v>121</v>
      </c>
      <c r="E27" s="361">
        <f>+SUM(E28:E30)</f>
        <v>-43434887.88</v>
      </c>
      <c r="F27" s="237">
        <v>-51787060.77</v>
      </c>
      <c r="G27" s="136"/>
      <c r="H27" s="281"/>
      <c r="I27" s="136"/>
      <c r="J27" s="288"/>
      <c r="K27" s="136"/>
      <c r="L27" s="136"/>
      <c r="M27" s="136"/>
    </row>
    <row r="28" spans="2:13" ht="12.75" customHeight="1">
      <c r="B28" s="208"/>
      <c r="C28" s="234" t="s">
        <v>185</v>
      </c>
      <c r="D28" s="158" t="s">
        <v>65</v>
      </c>
      <c r="E28" s="362">
        <v>-43010670.27</v>
      </c>
      <c r="F28" s="239">
        <v>-51230107.64</v>
      </c>
      <c r="G28" s="136"/>
      <c r="H28" s="158"/>
      <c r="I28" s="288"/>
      <c r="J28" s="288"/>
      <c r="K28" s="136"/>
      <c r="L28" s="136"/>
      <c r="M28" s="136"/>
    </row>
    <row r="29" spans="2:13" ht="12.75" customHeight="1">
      <c r="B29" s="208"/>
      <c r="C29" s="234" t="s">
        <v>186</v>
      </c>
      <c r="D29" s="158" t="s">
        <v>66</v>
      </c>
      <c r="E29" s="362">
        <v>-31364.68</v>
      </c>
      <c r="F29" s="239">
        <v>-55897.39</v>
      </c>
      <c r="G29" s="136"/>
      <c r="H29" s="136"/>
      <c r="I29" s="288"/>
      <c r="J29" s="288"/>
      <c r="K29" s="136"/>
      <c r="L29" s="136"/>
      <c r="M29" s="136"/>
    </row>
    <row r="30" spans="2:13" ht="12.75" customHeight="1">
      <c r="B30" s="208"/>
      <c r="C30" s="234" t="s">
        <v>188</v>
      </c>
      <c r="D30" s="158" t="s">
        <v>219</v>
      </c>
      <c r="E30" s="362">
        <v>-392852.93</v>
      </c>
      <c r="F30" s="239">
        <v>-501055.7400000001</v>
      </c>
      <c r="G30" s="136"/>
      <c r="H30" s="136"/>
      <c r="I30" s="288"/>
      <c r="J30" s="289"/>
      <c r="K30" s="136"/>
      <c r="L30" s="136"/>
      <c r="M30" s="136"/>
    </row>
    <row r="31" spans="2:13" ht="12.75" customHeight="1">
      <c r="B31" s="208" t="s">
        <v>220</v>
      </c>
      <c r="C31" s="234"/>
      <c r="D31" s="152" t="s">
        <v>123</v>
      </c>
      <c r="E31" s="361">
        <v>-9095705.64</v>
      </c>
      <c r="F31" s="237">
        <v>-10298019.82</v>
      </c>
      <c r="G31" s="136"/>
      <c r="H31" s="136"/>
      <c r="I31" s="289"/>
      <c r="J31" s="288"/>
      <c r="K31" s="136"/>
      <c r="L31" s="136"/>
      <c r="M31" s="136"/>
    </row>
    <row r="32" spans="2:10" ht="12.75" customHeight="1">
      <c r="B32" s="208" t="s">
        <v>291</v>
      </c>
      <c r="C32" s="234"/>
      <c r="D32" s="152" t="s">
        <v>222</v>
      </c>
      <c r="E32" s="361">
        <v>7870894.16</v>
      </c>
      <c r="F32" s="237">
        <v>9115910.49</v>
      </c>
      <c r="G32" s="136"/>
      <c r="H32" s="136"/>
      <c r="I32" s="288"/>
      <c r="J32" s="288"/>
    </row>
    <row r="33" spans="2:10" ht="12.75" customHeight="1">
      <c r="B33" s="208" t="s">
        <v>292</v>
      </c>
      <c r="C33" s="234"/>
      <c r="D33" s="152" t="s">
        <v>125</v>
      </c>
      <c r="E33" s="361">
        <f>+SUM(E34:E34)</f>
        <v>59408.07</v>
      </c>
      <c r="F33" s="237">
        <v>114994.5</v>
      </c>
      <c r="G33" s="136"/>
      <c r="H33" s="136"/>
      <c r="I33" s="288"/>
      <c r="J33" s="288"/>
    </row>
    <row r="34" spans="2:10" ht="12.75" customHeight="1">
      <c r="B34" s="208"/>
      <c r="C34" s="234" t="s">
        <v>185</v>
      </c>
      <c r="D34" s="158" t="s">
        <v>126</v>
      </c>
      <c r="E34" s="362">
        <v>59408.07</v>
      </c>
      <c r="F34" s="239">
        <v>114994.5</v>
      </c>
      <c r="G34" s="136"/>
      <c r="H34" s="136"/>
      <c r="I34" s="288"/>
      <c r="J34" s="288"/>
    </row>
    <row r="35" spans="2:10" ht="12.75" customHeight="1">
      <c r="B35" s="208" t="s">
        <v>293</v>
      </c>
      <c r="C35" s="234"/>
      <c r="D35" s="241" t="s">
        <v>171</v>
      </c>
      <c r="E35" s="361">
        <v>122444.21</v>
      </c>
      <c r="F35" s="237">
        <v>-162674.79</v>
      </c>
      <c r="G35" s="136"/>
      <c r="H35" s="136"/>
      <c r="I35" s="288"/>
      <c r="J35" s="288"/>
    </row>
    <row r="36" spans="2:10" ht="12.75" customHeight="1">
      <c r="B36" s="208" t="s">
        <v>246</v>
      </c>
      <c r="C36" s="234"/>
      <c r="D36" s="152" t="s">
        <v>129</v>
      </c>
      <c r="E36" s="363">
        <f>+E35+E33+E32+E31+E27+E24+E21+E18+E11+E16+E17</f>
        <v>311767.5899999886</v>
      </c>
      <c r="F36" s="242">
        <v>2081894.7999999982</v>
      </c>
      <c r="G36" s="136"/>
      <c r="H36" s="133"/>
      <c r="I36" s="288"/>
      <c r="J36" s="288"/>
    </row>
    <row r="37" spans="2:10" ht="12.75" customHeight="1">
      <c r="B37" s="208"/>
      <c r="C37" s="234"/>
      <c r="D37" s="163"/>
      <c r="E37" s="362"/>
      <c r="F37" s="239"/>
      <c r="G37" s="136"/>
      <c r="H37" s="136"/>
      <c r="I37" s="288"/>
      <c r="J37" s="288"/>
    </row>
    <row r="38" spans="2:10" ht="12.75" customHeight="1">
      <c r="B38" s="208" t="s">
        <v>294</v>
      </c>
      <c r="C38" s="234"/>
      <c r="D38" s="152" t="s">
        <v>68</v>
      </c>
      <c r="E38" s="361">
        <f>+SUM(E39:E39)</f>
        <v>1110361.65</v>
      </c>
      <c r="F38" s="237">
        <v>320532.2</v>
      </c>
      <c r="G38" s="136"/>
      <c r="H38" s="136"/>
      <c r="I38" s="288"/>
      <c r="J38" s="288"/>
    </row>
    <row r="39" spans="2:10" ht="12.75" customHeight="1">
      <c r="B39" s="208"/>
      <c r="C39" s="234" t="s">
        <v>186</v>
      </c>
      <c r="D39" s="158" t="s">
        <v>130</v>
      </c>
      <c r="E39" s="362">
        <v>1110361.65</v>
      </c>
      <c r="F39" s="239">
        <v>320532.2</v>
      </c>
      <c r="G39" s="136"/>
      <c r="H39" s="136"/>
      <c r="I39" s="288"/>
      <c r="J39" s="288"/>
    </row>
    <row r="40" spans="2:10" ht="12.75" customHeight="1">
      <c r="B40" s="208" t="s">
        <v>295</v>
      </c>
      <c r="C40" s="234"/>
      <c r="D40" s="152" t="s">
        <v>131</v>
      </c>
      <c r="E40" s="361">
        <f>+SUM(E41:E42)</f>
        <v>-305971.75</v>
      </c>
      <c r="F40" s="237">
        <v>-1107999.62</v>
      </c>
      <c r="G40" s="136"/>
      <c r="H40" s="136"/>
      <c r="I40" s="288"/>
      <c r="J40" s="290"/>
    </row>
    <row r="41" spans="2:9" ht="12.75" customHeight="1">
      <c r="B41" s="208"/>
      <c r="C41" s="234" t="s">
        <v>185</v>
      </c>
      <c r="D41" s="158" t="s">
        <v>132</v>
      </c>
      <c r="E41" s="362">
        <v>-83609.92</v>
      </c>
      <c r="F41" s="239">
        <v>-43481.79000000004</v>
      </c>
      <c r="G41" s="136"/>
      <c r="H41" s="136"/>
      <c r="I41" s="136"/>
    </row>
    <row r="42" spans="2:9" ht="12.75" customHeight="1">
      <c r="B42" s="208"/>
      <c r="C42" s="234" t="s">
        <v>186</v>
      </c>
      <c r="D42" s="158" t="s">
        <v>133</v>
      </c>
      <c r="E42" s="362">
        <v>-222361.83</v>
      </c>
      <c r="F42" s="239">
        <v>-1064517.83</v>
      </c>
      <c r="G42" s="136"/>
      <c r="H42" s="136"/>
      <c r="I42" s="136"/>
    </row>
    <row r="43" spans="2:9" ht="12.75" customHeight="1">
      <c r="B43" s="208" t="s">
        <v>296</v>
      </c>
      <c r="C43" s="234"/>
      <c r="D43" s="152" t="s">
        <v>70</v>
      </c>
      <c r="E43" s="361">
        <f>+E44</f>
        <v>-21061.79</v>
      </c>
      <c r="F43" s="237">
        <v>-40992.51</v>
      </c>
      <c r="G43" s="136"/>
      <c r="H43" s="136"/>
      <c r="I43" s="136"/>
    </row>
    <row r="44" spans="2:9" ht="12.75" customHeight="1">
      <c r="B44" s="208"/>
      <c r="C44" s="234" t="s">
        <v>185</v>
      </c>
      <c r="D44" s="158" t="s">
        <v>128</v>
      </c>
      <c r="E44" s="362">
        <v>-21061.79</v>
      </c>
      <c r="F44" s="239">
        <v>-40992.51</v>
      </c>
      <c r="G44" s="136"/>
      <c r="H44" s="136"/>
      <c r="I44" s="136"/>
    </row>
    <row r="45" spans="2:9" ht="12.75" customHeight="1">
      <c r="B45" s="208" t="s">
        <v>297</v>
      </c>
      <c r="C45" s="234"/>
      <c r="D45" s="152" t="s">
        <v>71</v>
      </c>
      <c r="E45" s="361">
        <v>-16562.28</v>
      </c>
      <c r="F45" s="237">
        <v>-25278.83</v>
      </c>
      <c r="G45" s="136"/>
      <c r="H45" s="136"/>
      <c r="I45" s="136"/>
    </row>
    <row r="46" spans="2:13" ht="12.75" customHeight="1">
      <c r="B46" s="208"/>
      <c r="C46" s="234"/>
      <c r="D46" s="152"/>
      <c r="E46" s="362"/>
      <c r="F46" s="239"/>
      <c r="G46" s="136"/>
      <c r="H46" s="136"/>
      <c r="I46" s="136"/>
      <c r="J46" s="136"/>
      <c r="K46" s="136"/>
      <c r="L46" s="136"/>
      <c r="M46" s="136"/>
    </row>
    <row r="47" spans="2:13" ht="12.75" customHeight="1">
      <c r="B47" s="208" t="s">
        <v>247</v>
      </c>
      <c r="C47" s="234"/>
      <c r="D47" s="152" t="s">
        <v>72</v>
      </c>
      <c r="E47" s="363">
        <f>+E45+E43+E40+E38</f>
        <v>766765.8299999998</v>
      </c>
      <c r="F47" s="242">
        <v>-853738.7600000002</v>
      </c>
      <c r="G47" s="136"/>
      <c r="H47" s="136"/>
      <c r="I47" s="136"/>
      <c r="J47" s="136"/>
      <c r="K47" s="136"/>
      <c r="L47" s="136"/>
      <c r="M47" s="136"/>
    </row>
    <row r="48" spans="2:13" ht="12.75" customHeight="1">
      <c r="B48" s="208" t="s">
        <v>248</v>
      </c>
      <c r="C48" s="234"/>
      <c r="D48" s="152" t="s">
        <v>136</v>
      </c>
      <c r="E48" s="363">
        <f>+E47+E36</f>
        <v>1078533.4199999885</v>
      </c>
      <c r="F48" s="242">
        <v>1228156.039999998</v>
      </c>
      <c r="G48" s="136"/>
      <c r="H48" s="136"/>
      <c r="I48" s="136"/>
      <c r="J48" s="136"/>
      <c r="K48" s="136"/>
      <c r="L48" s="136"/>
      <c r="M48" s="136"/>
    </row>
    <row r="49" spans="2:13" ht="12.75" customHeight="1">
      <c r="B49" s="208"/>
      <c r="C49" s="234"/>
      <c r="D49" s="158" t="s">
        <v>73</v>
      </c>
      <c r="E49" s="364">
        <v>0</v>
      </c>
      <c r="F49" s="240">
        <v>0</v>
      </c>
      <c r="G49" s="136"/>
      <c r="H49" s="136"/>
      <c r="I49" s="136"/>
      <c r="J49" s="136"/>
      <c r="K49" s="136"/>
      <c r="L49" s="136"/>
      <c r="M49" s="136"/>
    </row>
    <row r="50" spans="2:13" ht="12.75" customHeight="1">
      <c r="B50" s="208" t="s">
        <v>249</v>
      </c>
      <c r="C50" s="234"/>
      <c r="D50" s="152" t="s">
        <v>298</v>
      </c>
      <c r="E50" s="363">
        <f>+E48</f>
        <v>1078533.4199999885</v>
      </c>
      <c r="F50" s="242">
        <v>1228156.039999998</v>
      </c>
      <c r="G50" s="136"/>
      <c r="H50" s="136"/>
      <c r="I50" s="136"/>
      <c r="J50" s="136"/>
      <c r="K50" s="136"/>
      <c r="L50" s="136"/>
      <c r="M50" s="136"/>
    </row>
    <row r="51" spans="2:13" s="243" customFormat="1" ht="12.75" customHeight="1">
      <c r="B51" s="208"/>
      <c r="C51" s="234"/>
      <c r="D51" s="210"/>
      <c r="E51" s="362"/>
      <c r="F51" s="239"/>
      <c r="G51" s="193"/>
      <c r="H51" s="340"/>
      <c r="I51" s="193"/>
      <c r="J51" s="193"/>
      <c r="K51" s="193"/>
      <c r="L51" s="193"/>
      <c r="M51" s="193"/>
    </row>
    <row r="52" spans="2:13" s="243" customFormat="1" ht="13.5" customHeight="1" hidden="1">
      <c r="B52" s="327"/>
      <c r="C52" s="234"/>
      <c r="D52" s="152" t="s">
        <v>74</v>
      </c>
      <c r="E52" s="338">
        <v>0</v>
      </c>
      <c r="F52" s="240">
        <v>0</v>
      </c>
      <c r="G52" s="193"/>
      <c r="H52" s="339"/>
      <c r="I52" s="193"/>
      <c r="J52" s="193"/>
      <c r="K52" s="193"/>
      <c r="L52" s="193"/>
      <c r="M52" s="193"/>
    </row>
    <row r="53" spans="2:13" s="212" customFormat="1" ht="13.5" hidden="1">
      <c r="B53" s="208"/>
      <c r="C53" s="234"/>
      <c r="D53" s="158" t="s">
        <v>137</v>
      </c>
      <c r="E53" s="365">
        <f>+'[1]Pérdidas y ganancias'!$J$65</f>
        <v>0</v>
      </c>
      <c r="F53" s="244">
        <v>0</v>
      </c>
      <c r="G53" s="133"/>
      <c r="H53" s="133"/>
      <c r="I53" s="133"/>
      <c r="J53" s="133"/>
      <c r="K53" s="133"/>
      <c r="L53" s="133"/>
      <c r="M53" s="133"/>
    </row>
    <row r="54" spans="2:13" ht="12.75">
      <c r="B54" s="324" t="s">
        <v>250</v>
      </c>
      <c r="C54" s="233"/>
      <c r="D54" s="328" t="s">
        <v>138</v>
      </c>
      <c r="E54" s="366">
        <f>+E50</f>
        <v>1078533.4199999885</v>
      </c>
      <c r="F54" s="329">
        <v>1228156.039999998</v>
      </c>
      <c r="G54" s="136"/>
      <c r="H54" s="340"/>
      <c r="I54" s="136"/>
      <c r="J54" s="136"/>
      <c r="K54" s="136"/>
      <c r="L54" s="136"/>
      <c r="M54" s="136"/>
    </row>
    <row r="55" spans="2:13" ht="12.75">
      <c r="B55" s="152"/>
      <c r="C55" s="234"/>
      <c r="D55" s="170"/>
      <c r="E55" s="367">
        <f>IF(E54='Balanç '!I19,"","NO")</f>
      </c>
      <c r="F55" s="245">
        <f>IF(F54='Balanç '!J19,"","NO")</f>
      </c>
      <c r="G55" s="136"/>
      <c r="H55" s="136"/>
      <c r="I55" s="296"/>
      <c r="J55" s="136"/>
      <c r="K55" s="136"/>
      <c r="L55" s="136"/>
      <c r="M55" s="136"/>
    </row>
    <row r="56" spans="4:13" ht="13.5">
      <c r="D56" s="158"/>
      <c r="E56" s="368"/>
      <c r="F56" s="247"/>
      <c r="G56" s="136"/>
      <c r="H56" s="136"/>
      <c r="I56" s="297"/>
      <c r="J56" s="136"/>
      <c r="K56" s="136"/>
      <c r="L56" s="136"/>
      <c r="M56" s="136"/>
    </row>
    <row r="57" spans="2:13" ht="12.75">
      <c r="B57" s="152"/>
      <c r="C57" s="234"/>
      <c r="D57" s="292"/>
      <c r="E57" s="369"/>
      <c r="F57" s="247"/>
      <c r="G57" s="136"/>
      <c r="H57" s="136"/>
      <c r="I57" s="297"/>
      <c r="J57" s="136"/>
      <c r="K57" s="136"/>
      <c r="L57" s="136"/>
      <c r="M57" s="136"/>
    </row>
    <row r="58" spans="2:13" ht="12.75">
      <c r="B58" s="133"/>
      <c r="C58" s="231"/>
      <c r="D58" s="247"/>
      <c r="E58" s="248"/>
      <c r="F58" s="247"/>
      <c r="G58" s="136"/>
      <c r="H58" s="136"/>
      <c r="I58" s="296"/>
      <c r="J58" s="136"/>
      <c r="K58" s="136"/>
      <c r="L58" s="136"/>
      <c r="M58" s="136"/>
    </row>
    <row r="59" spans="2:13" ht="12.75">
      <c r="B59" s="249"/>
      <c r="C59" s="231"/>
      <c r="D59" s="135"/>
      <c r="E59" s="280"/>
      <c r="F59" s="135"/>
      <c r="G59" s="136"/>
      <c r="H59" s="136"/>
      <c r="I59" s="296"/>
      <c r="J59" s="136"/>
      <c r="K59" s="136"/>
      <c r="L59" s="136"/>
      <c r="M59" s="136"/>
    </row>
    <row r="60" spans="2:13" ht="12.75">
      <c r="B60" s="133"/>
      <c r="C60" s="231"/>
      <c r="D60" s="136"/>
      <c r="E60" s="170"/>
      <c r="F60" s="136"/>
      <c r="G60" s="136"/>
      <c r="H60" s="136"/>
      <c r="I60" s="296"/>
      <c r="J60" s="136"/>
      <c r="K60" s="136"/>
      <c r="L60" s="136"/>
      <c r="M60" s="136"/>
    </row>
    <row r="61" spans="2:13" ht="12.75">
      <c r="B61" s="133"/>
      <c r="C61" s="231"/>
      <c r="D61" s="136"/>
      <c r="E61" s="170"/>
      <c r="F61" s="136"/>
      <c r="G61" s="136"/>
      <c r="H61" s="136"/>
      <c r="I61" s="298"/>
      <c r="J61" s="136"/>
      <c r="K61" s="136"/>
      <c r="L61" s="136"/>
      <c r="M61" s="136"/>
    </row>
    <row r="62" spans="2:13" ht="12.75">
      <c r="B62" s="133"/>
      <c r="C62" s="231"/>
      <c r="D62" s="136"/>
      <c r="E62" s="170"/>
      <c r="F62" s="136"/>
      <c r="G62" s="136"/>
      <c r="H62" s="136"/>
      <c r="I62" s="136"/>
      <c r="J62" s="136"/>
      <c r="K62" s="136"/>
      <c r="L62" s="136"/>
      <c r="M62" s="136"/>
    </row>
    <row r="63" spans="2:13" ht="12.75">
      <c r="B63" s="133"/>
      <c r="C63" s="231"/>
      <c r="D63" s="136"/>
      <c r="E63" s="170"/>
      <c r="F63" s="136"/>
      <c r="G63" s="136"/>
      <c r="H63" s="136"/>
      <c r="I63" s="136"/>
      <c r="J63" s="136"/>
      <c r="K63" s="136"/>
      <c r="L63" s="136"/>
      <c r="M63" s="136"/>
    </row>
    <row r="64" spans="2:13" ht="12.75">
      <c r="B64" s="133"/>
      <c r="C64" s="231"/>
      <c r="D64" s="136"/>
      <c r="E64" s="170"/>
      <c r="F64" s="136"/>
      <c r="G64" s="136"/>
      <c r="H64" s="136"/>
      <c r="I64" s="136"/>
      <c r="J64" s="136"/>
      <c r="K64" s="136"/>
      <c r="L64" s="136"/>
      <c r="M64" s="136"/>
    </row>
    <row r="65" spans="2:13" ht="12.75">
      <c r="B65" s="133"/>
      <c r="C65" s="231"/>
      <c r="D65" s="136"/>
      <c r="E65" s="170"/>
      <c r="F65" s="136"/>
      <c r="G65" s="136"/>
      <c r="H65" s="136"/>
      <c r="I65" s="136"/>
      <c r="J65" s="136"/>
      <c r="K65" s="136"/>
      <c r="L65" s="136"/>
      <c r="M65" s="136"/>
    </row>
    <row r="66" spans="2:13" ht="12.75">
      <c r="B66" s="133"/>
      <c r="C66" s="231"/>
      <c r="D66" s="136"/>
      <c r="E66" s="170"/>
      <c r="F66" s="136"/>
      <c r="G66" s="136"/>
      <c r="H66" s="136"/>
      <c r="I66" s="136"/>
      <c r="J66" s="136"/>
      <c r="K66" s="136"/>
      <c r="L66" s="136"/>
      <c r="M66" s="136"/>
    </row>
    <row r="67" spans="2:13" ht="12.75">
      <c r="B67" s="133"/>
      <c r="C67" s="231"/>
      <c r="D67" s="136"/>
      <c r="E67" s="170"/>
      <c r="F67" s="136"/>
      <c r="G67" s="136"/>
      <c r="H67" s="136"/>
      <c r="I67" s="136"/>
      <c r="J67" s="136"/>
      <c r="K67" s="136"/>
      <c r="L67" s="136"/>
      <c r="M67" s="136"/>
    </row>
    <row r="68" spans="2:13" ht="12.75">
      <c r="B68" s="133"/>
      <c r="C68" s="231"/>
      <c r="D68" s="136"/>
      <c r="E68" s="170"/>
      <c r="F68" s="136"/>
      <c r="G68" s="136"/>
      <c r="H68" s="136"/>
      <c r="I68" s="136"/>
      <c r="J68" s="136"/>
      <c r="K68" s="136"/>
      <c r="L68" s="136"/>
      <c r="M68" s="136"/>
    </row>
    <row r="69" spans="2:13" ht="12.75">
      <c r="B69" s="133"/>
      <c r="C69" s="231"/>
      <c r="D69" s="136"/>
      <c r="E69" s="170"/>
      <c r="F69" s="136"/>
      <c r="G69" s="136"/>
      <c r="H69" s="136"/>
      <c r="I69" s="136"/>
      <c r="J69" s="136"/>
      <c r="K69" s="136"/>
      <c r="L69" s="136"/>
      <c r="M69" s="136"/>
    </row>
    <row r="70" spans="2:13" ht="12.75">
      <c r="B70" s="133"/>
      <c r="C70" s="231"/>
      <c r="D70" s="136"/>
      <c r="E70" s="170"/>
      <c r="F70" s="136"/>
      <c r="G70" s="136"/>
      <c r="H70" s="136"/>
      <c r="I70" s="136"/>
      <c r="J70" s="136"/>
      <c r="K70" s="136"/>
      <c r="L70" s="136"/>
      <c r="M70" s="136"/>
    </row>
    <row r="71" spans="2:6" ht="12.75">
      <c r="B71" s="133"/>
      <c r="C71" s="231"/>
      <c r="D71" s="136"/>
      <c r="E71" s="170"/>
      <c r="F71" s="136"/>
    </row>
    <row r="72" spans="2:6" ht="12.75">
      <c r="B72" s="133"/>
      <c r="C72" s="231"/>
      <c r="D72" s="136"/>
      <c r="E72" s="170"/>
      <c r="F72" s="136"/>
    </row>
    <row r="73" spans="2:6" ht="12.75">
      <c r="B73" s="133"/>
      <c r="C73" s="231"/>
      <c r="D73" s="136"/>
      <c r="E73" s="170"/>
      <c r="F73" s="136"/>
    </row>
    <row r="74" spans="2:3" ht="12.75">
      <c r="B74" s="133"/>
      <c r="C74" s="231"/>
    </row>
  </sheetData>
  <sheetProtection/>
  <mergeCells count="3">
    <mergeCell ref="B3:F3"/>
    <mergeCell ref="B4:F4"/>
    <mergeCell ref="B1:F1"/>
  </mergeCells>
  <printOptions/>
  <pageMargins left="0.25" right="0.25" top="0.75" bottom="0.75" header="0.3" footer="0.3"/>
  <pageSetup fitToHeight="1" fitToWidth="1" horizontalDpi="600" verticalDpi="600" orientation="portrait" paperSize="9" scale="70" r:id="rId1"/>
  <headerFooter alignWithMargins="0">
    <oddFooter>&amp;C2</oddFooter>
  </headerFooter>
  <ignoredErrors>
    <ignoredError sqref="F21 E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22">
      <selection activeCell="B33" sqref="B33"/>
    </sheetView>
  </sheetViews>
  <sheetFormatPr defaultColWidth="11.421875" defaultRowHeight="12.75"/>
  <cols>
    <col min="1" max="1" width="0.85546875" style="3" customWidth="1"/>
    <col min="2" max="2" width="86.421875" style="3" customWidth="1"/>
    <col min="3" max="3" width="12.421875" style="3" customWidth="1"/>
    <col min="4" max="4" width="11.421875" style="67" customWidth="1"/>
    <col min="5" max="16384" width="11.421875" style="3" customWidth="1"/>
  </cols>
  <sheetData>
    <row r="1" spans="1:12" s="41" customFormat="1" ht="18.75">
      <c r="A1" s="381" t="s">
        <v>181</v>
      </c>
      <c r="B1" s="381"/>
      <c r="C1" s="381"/>
      <c r="D1" s="381"/>
      <c r="E1" s="381"/>
      <c r="F1" s="118"/>
      <c r="G1" s="118"/>
      <c r="H1" s="118"/>
      <c r="I1" s="118"/>
      <c r="J1" s="40"/>
      <c r="K1" s="40"/>
      <c r="L1" s="40"/>
    </row>
    <row r="2" spans="1:12" s="44" customFormat="1" ht="16.5">
      <c r="A2" s="42"/>
      <c r="B2" s="42"/>
      <c r="C2" s="42"/>
      <c r="D2" s="43"/>
      <c r="E2" s="42"/>
      <c r="F2" s="42"/>
      <c r="G2" s="42"/>
      <c r="H2" s="42"/>
      <c r="I2" s="42"/>
      <c r="J2" s="42"/>
      <c r="K2" s="42"/>
      <c r="L2" s="42"/>
    </row>
    <row r="3" spans="1:12" s="44" customFormat="1" ht="16.5">
      <c r="A3" s="382" t="s">
        <v>177</v>
      </c>
      <c r="B3" s="382"/>
      <c r="C3" s="382"/>
      <c r="D3" s="382"/>
      <c r="E3" s="382"/>
      <c r="F3" s="42"/>
      <c r="G3" s="42"/>
      <c r="H3" s="42"/>
      <c r="I3" s="42"/>
      <c r="J3" s="42"/>
      <c r="K3" s="42"/>
      <c r="L3" s="42"/>
    </row>
    <row r="4" spans="1:12" s="46" customFormat="1" ht="15.75">
      <c r="A4" s="382" t="s">
        <v>139</v>
      </c>
      <c r="B4" s="382"/>
      <c r="C4" s="382"/>
      <c r="D4" s="382"/>
      <c r="E4" s="382"/>
      <c r="F4" s="45"/>
      <c r="G4" s="45"/>
      <c r="H4" s="45"/>
      <c r="I4" s="45"/>
      <c r="J4" s="45"/>
      <c r="K4" s="45"/>
      <c r="L4" s="45"/>
    </row>
    <row r="5" spans="1:12" ht="15">
      <c r="A5" s="383" t="s">
        <v>175</v>
      </c>
      <c r="B5" s="383"/>
      <c r="C5" s="383"/>
      <c r="D5" s="383"/>
      <c r="E5" s="383"/>
      <c r="F5" s="2"/>
      <c r="G5" s="2"/>
      <c r="H5" s="2"/>
      <c r="I5" s="2"/>
      <c r="J5" s="2"/>
      <c r="K5" s="2"/>
      <c r="L5" s="2"/>
    </row>
    <row r="6" spans="1:12" ht="14.25" thickBot="1">
      <c r="A6" s="2"/>
      <c r="B6" s="2"/>
      <c r="C6" s="2"/>
      <c r="D6" s="32"/>
      <c r="E6" s="2"/>
      <c r="F6" s="2"/>
      <c r="G6" s="2"/>
      <c r="H6" s="2"/>
      <c r="I6" s="2"/>
      <c r="J6" s="2"/>
      <c r="K6" s="2"/>
      <c r="L6" s="2"/>
    </row>
    <row r="7" spans="1:12" s="14" customFormat="1" ht="12.75" customHeight="1">
      <c r="A7" s="9"/>
      <c r="B7" s="47"/>
      <c r="C7" s="98" t="s">
        <v>34</v>
      </c>
      <c r="D7" s="10"/>
      <c r="E7" s="11"/>
      <c r="F7" s="13"/>
      <c r="G7" s="13"/>
      <c r="H7" s="13"/>
      <c r="I7" s="13"/>
      <c r="J7" s="13"/>
      <c r="K7" s="13"/>
      <c r="L7" s="13"/>
    </row>
    <row r="8" spans="1:12" s="14" customFormat="1" ht="12.75" customHeight="1">
      <c r="A8" s="15"/>
      <c r="B8" s="48"/>
      <c r="C8" s="48" t="s">
        <v>36</v>
      </c>
      <c r="D8" s="76" t="s">
        <v>173</v>
      </c>
      <c r="E8" s="84" t="s">
        <v>174</v>
      </c>
      <c r="F8" s="13"/>
      <c r="G8" s="13"/>
      <c r="H8" s="13"/>
      <c r="I8" s="13"/>
      <c r="J8" s="13"/>
      <c r="K8" s="13"/>
      <c r="L8" s="13"/>
    </row>
    <row r="9" spans="1:12" ht="12.75" customHeight="1">
      <c r="A9" s="18"/>
      <c r="B9" s="49"/>
      <c r="C9" s="49"/>
      <c r="D9" s="50"/>
      <c r="E9" s="80"/>
      <c r="F9" s="2"/>
      <c r="G9" s="2"/>
      <c r="H9" s="2"/>
      <c r="I9" s="2"/>
      <c r="J9" s="2"/>
      <c r="K9" s="2"/>
      <c r="L9" s="2"/>
    </row>
    <row r="10" spans="1:12" s="14" customFormat="1" ht="14.25" customHeight="1">
      <c r="A10" s="21"/>
      <c r="B10" s="22" t="s">
        <v>140</v>
      </c>
      <c r="C10" s="78"/>
      <c r="D10" s="79"/>
      <c r="E10" s="92"/>
      <c r="F10" s="13"/>
      <c r="G10" s="13"/>
      <c r="H10" s="13"/>
      <c r="I10" s="13"/>
      <c r="J10" s="13"/>
      <c r="K10" s="13"/>
      <c r="L10" s="13"/>
    </row>
    <row r="11" spans="1:12" ht="12.75" customHeight="1">
      <c r="A11" s="18"/>
      <c r="B11" s="22"/>
      <c r="C11" s="85"/>
      <c r="D11" s="52"/>
      <c r="E11" s="57"/>
      <c r="F11" s="2"/>
      <c r="G11" s="70"/>
      <c r="H11" s="2"/>
      <c r="I11" s="2"/>
      <c r="J11" s="2"/>
      <c r="K11" s="2"/>
      <c r="L11" s="2"/>
    </row>
    <row r="12" spans="1:12" ht="12.75" customHeight="1">
      <c r="A12" s="18"/>
      <c r="B12" s="22" t="s">
        <v>141</v>
      </c>
      <c r="C12" s="85"/>
      <c r="D12" s="54"/>
      <c r="E12" s="69"/>
      <c r="F12" s="2"/>
      <c r="G12" s="2"/>
      <c r="H12" s="2"/>
      <c r="I12" s="2"/>
      <c r="J12" s="2"/>
      <c r="K12" s="2"/>
      <c r="L12" s="2"/>
    </row>
    <row r="13" spans="1:12" ht="12.75" customHeight="1">
      <c r="A13" s="18"/>
      <c r="B13" s="22" t="s">
        <v>142</v>
      </c>
      <c r="C13" s="85"/>
      <c r="D13" s="25"/>
      <c r="E13" s="26"/>
      <c r="F13" s="2"/>
      <c r="G13" s="2"/>
      <c r="H13" s="2"/>
      <c r="I13" s="2"/>
      <c r="J13" s="2"/>
      <c r="K13" s="2"/>
      <c r="L13" s="2"/>
    </row>
    <row r="14" spans="1:12" ht="12.75" customHeight="1">
      <c r="A14" s="18"/>
      <c r="B14" s="27" t="s">
        <v>143</v>
      </c>
      <c r="C14" s="85"/>
      <c r="D14" s="25"/>
      <c r="E14" s="26"/>
      <c r="F14" s="2"/>
      <c r="G14" s="2"/>
      <c r="H14" s="2"/>
      <c r="I14" s="2"/>
      <c r="J14" s="2"/>
      <c r="K14" s="2"/>
      <c r="L14" s="2"/>
    </row>
    <row r="15" spans="1:12" ht="12.75" customHeight="1">
      <c r="A15" s="18"/>
      <c r="B15" s="27" t="s">
        <v>75</v>
      </c>
      <c r="C15" s="85"/>
      <c r="D15" s="25"/>
      <c r="E15" s="26"/>
      <c r="F15" s="2"/>
      <c r="G15" s="2"/>
      <c r="H15" s="2"/>
      <c r="I15" s="2"/>
      <c r="J15" s="2"/>
      <c r="K15" s="2"/>
      <c r="L15" s="2"/>
    </row>
    <row r="16" spans="1:12" ht="12.75" customHeight="1">
      <c r="A16" s="18"/>
      <c r="B16" s="22" t="s">
        <v>144</v>
      </c>
      <c r="C16" s="85"/>
      <c r="D16" s="25"/>
      <c r="E16" s="26"/>
      <c r="F16" s="2"/>
      <c r="G16" s="2"/>
      <c r="H16" s="2"/>
      <c r="I16" s="2"/>
      <c r="J16" s="2"/>
      <c r="K16" s="2"/>
      <c r="L16" s="2"/>
    </row>
    <row r="17" spans="1:12" ht="12.75" customHeight="1">
      <c r="A17" s="18"/>
      <c r="B17" s="22" t="s">
        <v>145</v>
      </c>
      <c r="C17" s="85"/>
      <c r="D17" s="25"/>
      <c r="E17" s="26"/>
      <c r="F17" s="2"/>
      <c r="G17" s="2"/>
      <c r="H17" s="2"/>
      <c r="I17" s="2"/>
      <c r="J17" s="2"/>
      <c r="K17" s="2"/>
      <c r="L17" s="2"/>
    </row>
    <row r="18" spans="1:12" ht="12.75" customHeight="1">
      <c r="A18" s="18"/>
      <c r="B18" s="22" t="s">
        <v>146</v>
      </c>
      <c r="C18" s="85"/>
      <c r="D18" s="25"/>
      <c r="E18" s="26"/>
      <c r="F18" s="2"/>
      <c r="G18" s="2"/>
      <c r="H18" s="2"/>
      <c r="I18" s="2"/>
      <c r="J18" s="2"/>
      <c r="K18" s="2"/>
      <c r="L18" s="2"/>
    </row>
    <row r="19" spans="1:12" ht="12.75" customHeight="1">
      <c r="A19" s="18"/>
      <c r="B19" s="22" t="s">
        <v>76</v>
      </c>
      <c r="C19" s="85"/>
      <c r="D19" s="25"/>
      <c r="E19" s="26"/>
      <c r="F19" s="2"/>
      <c r="G19" s="2"/>
      <c r="H19" s="2"/>
      <c r="I19" s="2"/>
      <c r="J19" s="2"/>
      <c r="K19" s="2"/>
      <c r="L19" s="2"/>
    </row>
    <row r="20" spans="1:12" s="14" customFormat="1" ht="12.75" customHeight="1">
      <c r="A20" s="21"/>
      <c r="B20" s="22" t="s">
        <v>147</v>
      </c>
      <c r="C20" s="85"/>
      <c r="D20" s="56"/>
      <c r="E20" s="82"/>
      <c r="F20" s="13"/>
      <c r="G20" s="13"/>
      <c r="H20" s="13"/>
      <c r="I20" s="13"/>
      <c r="J20" s="13"/>
      <c r="K20" s="13"/>
      <c r="L20" s="13"/>
    </row>
    <row r="21" spans="1:12" ht="12.75" customHeight="1">
      <c r="A21" s="21"/>
      <c r="B21" s="22"/>
      <c r="C21" s="85"/>
      <c r="D21" s="25"/>
      <c r="E21" s="26"/>
      <c r="F21" s="2"/>
      <c r="G21" s="2"/>
      <c r="H21" s="2"/>
      <c r="I21" s="2"/>
      <c r="J21" s="2"/>
      <c r="K21" s="2"/>
      <c r="L21" s="2"/>
    </row>
    <row r="22" spans="1:12" s="14" customFormat="1" ht="12.75" customHeight="1">
      <c r="A22" s="18"/>
      <c r="B22" s="22" t="s">
        <v>148</v>
      </c>
      <c r="C22" s="86"/>
      <c r="D22" s="25"/>
      <c r="E22" s="26"/>
      <c r="F22" s="13"/>
      <c r="G22" s="13"/>
      <c r="H22" s="13"/>
      <c r="I22" s="13"/>
      <c r="J22" s="13"/>
      <c r="K22" s="13"/>
      <c r="L22" s="13"/>
    </row>
    <row r="23" spans="1:12" s="14" customFormat="1" ht="12.75" customHeight="1">
      <c r="A23" s="18"/>
      <c r="B23" s="22" t="s">
        <v>142</v>
      </c>
      <c r="C23" s="78"/>
      <c r="D23" s="25"/>
      <c r="E23" s="26"/>
      <c r="F23" s="13"/>
      <c r="G23" s="13"/>
      <c r="H23" s="13"/>
      <c r="I23" s="13"/>
      <c r="J23" s="13"/>
      <c r="K23" s="13"/>
      <c r="L23" s="13"/>
    </row>
    <row r="24" spans="1:12" ht="12.75" customHeight="1">
      <c r="A24" s="18"/>
      <c r="B24" s="27" t="s">
        <v>149</v>
      </c>
      <c r="C24" s="78"/>
      <c r="D24" s="25"/>
      <c r="E24" s="26"/>
      <c r="F24" s="2"/>
      <c r="G24" s="2"/>
      <c r="H24" s="2"/>
      <c r="I24" s="2"/>
      <c r="J24" s="2"/>
      <c r="K24" s="2"/>
      <c r="L24" s="2"/>
    </row>
    <row r="25" spans="1:12" ht="12.75" customHeight="1">
      <c r="A25" s="18"/>
      <c r="B25" s="27" t="s">
        <v>75</v>
      </c>
      <c r="C25" s="85"/>
      <c r="D25" s="25"/>
      <c r="E25" s="26"/>
      <c r="F25" s="2"/>
      <c r="G25" s="2"/>
      <c r="H25" s="2"/>
      <c r="I25" s="2"/>
      <c r="J25" s="2"/>
      <c r="K25" s="2"/>
      <c r="L25" s="2"/>
    </row>
    <row r="26" spans="1:12" ht="12.75" customHeight="1">
      <c r="A26" s="18"/>
      <c r="B26" s="22" t="s">
        <v>144</v>
      </c>
      <c r="C26" s="85"/>
      <c r="D26" s="25"/>
      <c r="E26" s="26"/>
      <c r="F26" s="2"/>
      <c r="G26" s="2"/>
      <c r="H26" s="2"/>
      <c r="I26" s="2"/>
      <c r="J26" s="2"/>
      <c r="K26" s="2"/>
      <c r="L26" s="2"/>
    </row>
    <row r="27" spans="1:12" ht="12.75" customHeight="1">
      <c r="A27" s="21"/>
      <c r="B27" s="22" t="s">
        <v>145</v>
      </c>
      <c r="C27" s="85"/>
      <c r="D27" s="25"/>
      <c r="E27" s="26"/>
      <c r="F27" s="2"/>
      <c r="G27" s="2"/>
      <c r="H27" s="2"/>
      <c r="I27" s="2"/>
      <c r="J27" s="2"/>
      <c r="K27" s="2"/>
      <c r="L27" s="2"/>
    </row>
    <row r="28" spans="1:12" s="14" customFormat="1" ht="12.75" customHeight="1">
      <c r="A28" s="21"/>
      <c r="B28" s="22" t="s">
        <v>76</v>
      </c>
      <c r="C28" s="85"/>
      <c r="D28" s="25"/>
      <c r="E28" s="26"/>
      <c r="F28" s="13"/>
      <c r="G28" s="13"/>
      <c r="H28" s="13"/>
      <c r="I28" s="13"/>
      <c r="J28" s="13"/>
      <c r="K28" s="13"/>
      <c r="L28" s="13"/>
    </row>
    <row r="29" spans="1:12" ht="12.75" customHeight="1">
      <c r="A29" s="21"/>
      <c r="B29" s="22" t="s">
        <v>166</v>
      </c>
      <c r="C29" s="85"/>
      <c r="D29" s="56"/>
      <c r="E29" s="82"/>
      <c r="F29" s="2"/>
      <c r="G29" s="2"/>
      <c r="H29" s="2"/>
      <c r="I29" s="2"/>
      <c r="J29" s="2"/>
      <c r="K29" s="2"/>
      <c r="L29" s="2"/>
    </row>
    <row r="30" spans="1:12" ht="12.75" customHeight="1">
      <c r="A30" s="15"/>
      <c r="B30" s="93"/>
      <c r="C30" s="94"/>
      <c r="D30" s="55"/>
      <c r="E30" s="81"/>
      <c r="F30" s="2"/>
      <c r="G30" s="2"/>
      <c r="H30" s="2"/>
      <c r="I30" s="2"/>
      <c r="J30" s="2"/>
      <c r="K30" s="2"/>
      <c r="L30" s="2"/>
    </row>
    <row r="31" spans="1:12" ht="12.75" customHeight="1" thickBot="1">
      <c r="A31" s="87"/>
      <c r="B31" s="88" t="s">
        <v>150</v>
      </c>
      <c r="C31" s="89"/>
      <c r="D31" s="90"/>
      <c r="E31" s="91"/>
      <c r="F31" s="2"/>
      <c r="G31" s="2"/>
      <c r="H31" s="2"/>
      <c r="I31" s="2"/>
      <c r="J31" s="2"/>
      <c r="K31" s="2"/>
      <c r="L31" s="2"/>
    </row>
    <row r="32" spans="2:12" ht="13.5">
      <c r="B32" s="8"/>
      <c r="C32" s="8"/>
      <c r="D32" s="20"/>
      <c r="E32" s="20"/>
      <c r="F32" s="2"/>
      <c r="G32" s="2"/>
      <c r="H32" s="2"/>
      <c r="I32" s="2"/>
      <c r="J32" s="2"/>
      <c r="K32" s="2"/>
      <c r="L32" s="2"/>
    </row>
    <row r="33" spans="1:12" s="46" customFormat="1" ht="15.75">
      <c r="A33" s="8"/>
      <c r="B33" s="83" t="s">
        <v>151</v>
      </c>
      <c r="C33" s="36"/>
      <c r="D33" s="63"/>
      <c r="E33" s="37"/>
      <c r="F33" s="45"/>
      <c r="G33" s="45"/>
      <c r="H33" s="45"/>
      <c r="I33" s="45"/>
      <c r="J33" s="45"/>
      <c r="K33" s="45"/>
      <c r="L33" s="45"/>
    </row>
    <row r="34" spans="1:12" ht="15.75">
      <c r="A34" s="2"/>
      <c r="B34" s="5"/>
      <c r="C34" s="5"/>
      <c r="D34" s="64"/>
      <c r="E34" s="6"/>
      <c r="F34" s="2"/>
      <c r="G34" s="2"/>
      <c r="H34" s="2"/>
      <c r="I34" s="2"/>
      <c r="J34" s="2"/>
      <c r="K34" s="2"/>
      <c r="L34" s="2"/>
    </row>
    <row r="35" spans="1:12" ht="15.75">
      <c r="A35" s="6"/>
      <c r="B35" s="66"/>
      <c r="C35" s="66"/>
      <c r="D35" s="66"/>
      <c r="E35" s="66"/>
      <c r="F35" s="2"/>
      <c r="G35" s="2"/>
      <c r="H35" s="2"/>
      <c r="I35" s="2"/>
      <c r="J35" s="2"/>
      <c r="K35" s="2"/>
      <c r="L35" s="2"/>
    </row>
    <row r="36" spans="1:12" ht="13.5">
      <c r="A36" s="2"/>
      <c r="B36" s="2"/>
      <c r="C36" s="2"/>
      <c r="D36" s="32"/>
      <c r="E36" s="2"/>
      <c r="F36" s="2"/>
      <c r="G36" s="2"/>
      <c r="H36" s="2"/>
      <c r="I36" s="2"/>
      <c r="J36" s="2"/>
      <c r="K36" s="2"/>
      <c r="L36" s="2"/>
    </row>
    <row r="37" spans="1:12" ht="13.5">
      <c r="A37" s="2"/>
      <c r="B37" s="2"/>
      <c r="C37" s="2"/>
      <c r="D37" s="32"/>
      <c r="E37" s="2"/>
      <c r="F37" s="2"/>
      <c r="G37" s="2"/>
      <c r="H37" s="2"/>
      <c r="I37" s="2"/>
      <c r="J37" s="2"/>
      <c r="K37" s="2"/>
      <c r="L37" s="2"/>
    </row>
    <row r="38" spans="1:12" ht="13.5">
      <c r="A38" s="2"/>
      <c r="B38" s="2"/>
      <c r="C38" s="2"/>
      <c r="D38" s="32"/>
      <c r="E38" s="2"/>
      <c r="F38" s="2"/>
      <c r="G38" s="2"/>
      <c r="H38" s="2"/>
      <c r="I38" s="2"/>
      <c r="J38" s="2"/>
      <c r="K38" s="2"/>
      <c r="L38" s="2"/>
    </row>
    <row r="39" spans="1:12" ht="13.5">
      <c r="A39" s="2"/>
      <c r="B39" s="2"/>
      <c r="C39" s="2"/>
      <c r="D39" s="32"/>
      <c r="E39" s="2"/>
      <c r="F39" s="2"/>
      <c r="G39" s="2"/>
      <c r="H39" s="2"/>
      <c r="I39" s="2"/>
      <c r="J39" s="2"/>
      <c r="K39" s="2"/>
      <c r="L39" s="2"/>
    </row>
    <row r="40" spans="1:12" ht="13.5">
      <c r="A40" s="2"/>
      <c r="B40" s="2"/>
      <c r="C40" s="2"/>
      <c r="D40" s="32"/>
      <c r="E40" s="2"/>
      <c r="F40" s="2"/>
      <c r="G40" s="2"/>
      <c r="H40" s="2"/>
      <c r="I40" s="2"/>
      <c r="J40" s="2"/>
      <c r="K40" s="2"/>
      <c r="L40" s="2"/>
    </row>
    <row r="41" spans="1:12" ht="13.5">
      <c r="A41" s="2"/>
      <c r="B41" s="2"/>
      <c r="C41" s="2"/>
      <c r="D41" s="32"/>
      <c r="E41" s="2"/>
      <c r="F41" s="2"/>
      <c r="G41" s="2"/>
      <c r="H41" s="2"/>
      <c r="I41" s="2"/>
      <c r="J41" s="2"/>
      <c r="K41" s="2"/>
      <c r="L41" s="2"/>
    </row>
    <row r="42" spans="1:12" ht="13.5">
      <c r="A42" s="2"/>
      <c r="B42" s="2"/>
      <c r="C42" s="2"/>
      <c r="D42" s="32"/>
      <c r="E42" s="2"/>
      <c r="F42" s="2"/>
      <c r="G42" s="2"/>
      <c r="H42" s="2"/>
      <c r="I42" s="2"/>
      <c r="J42" s="2"/>
      <c r="K42" s="2"/>
      <c r="L42" s="2"/>
    </row>
    <row r="43" spans="1:12" ht="13.5">
      <c r="A43" s="2"/>
      <c r="B43" s="2"/>
      <c r="C43" s="2"/>
      <c r="D43" s="32"/>
      <c r="E43" s="2"/>
      <c r="F43" s="2"/>
      <c r="G43" s="2"/>
      <c r="H43" s="2"/>
      <c r="I43" s="2"/>
      <c r="J43" s="2"/>
      <c r="K43" s="2"/>
      <c r="L43" s="2"/>
    </row>
    <row r="44" spans="1:12" ht="13.5">
      <c r="A44" s="2"/>
      <c r="B44" s="2"/>
      <c r="C44" s="2"/>
      <c r="D44" s="32"/>
      <c r="E44" s="2"/>
      <c r="F44" s="2"/>
      <c r="G44" s="2"/>
      <c r="H44" s="2"/>
      <c r="I44" s="2"/>
      <c r="J44" s="2"/>
      <c r="K44" s="2"/>
      <c r="L44" s="2"/>
    </row>
    <row r="45" spans="1:12" ht="13.5">
      <c r="A45" s="2"/>
      <c r="B45" s="2"/>
      <c r="C45" s="2"/>
      <c r="D45" s="32"/>
      <c r="E45" s="2"/>
      <c r="F45" s="2"/>
      <c r="G45" s="2"/>
      <c r="H45" s="2"/>
      <c r="I45" s="2"/>
      <c r="J45" s="2"/>
      <c r="K45" s="2"/>
      <c r="L45" s="2"/>
    </row>
    <row r="46" spans="1:12" ht="13.5">
      <c r="A46" s="2"/>
      <c r="B46" s="2"/>
      <c r="C46" s="2"/>
      <c r="D46" s="32"/>
      <c r="E46" s="2"/>
      <c r="F46" s="2"/>
      <c r="G46" s="2"/>
      <c r="H46" s="2"/>
      <c r="I46" s="2"/>
      <c r="J46" s="2"/>
      <c r="K46" s="2"/>
      <c r="L46" s="2"/>
    </row>
    <row r="47" spans="1:12" ht="13.5">
      <c r="A47" s="2"/>
      <c r="B47" s="2"/>
      <c r="C47" s="2"/>
      <c r="D47" s="32"/>
      <c r="E47" s="2"/>
      <c r="F47" s="2"/>
      <c r="G47" s="2"/>
      <c r="H47" s="2"/>
      <c r="I47" s="2"/>
      <c r="J47" s="2"/>
      <c r="K47" s="2"/>
      <c r="L47" s="2"/>
    </row>
    <row r="48" spans="1:5" ht="13.5">
      <c r="A48" s="2"/>
      <c r="B48" s="2"/>
      <c r="C48" s="2"/>
      <c r="D48" s="32"/>
      <c r="E48" s="2"/>
    </row>
    <row r="49" spans="1:5" ht="13.5">
      <c r="A49" s="2"/>
      <c r="B49" s="2"/>
      <c r="C49" s="2"/>
      <c r="D49" s="32"/>
      <c r="E49" s="2"/>
    </row>
    <row r="50" ht="13.5">
      <c r="A50" s="2"/>
    </row>
  </sheetData>
  <sheetProtection/>
  <mergeCells count="4">
    <mergeCell ref="A3:E3"/>
    <mergeCell ref="A4:E4"/>
    <mergeCell ref="A5:E5"/>
    <mergeCell ref="A1:E1"/>
  </mergeCells>
  <printOptions/>
  <pageMargins left="0.75" right="0.75" top="1" bottom="1" header="0.5" footer="0.5"/>
  <pageSetup fitToHeight="1" fitToWidth="1" horizontalDpi="600" verticalDpi="600" orientation="portrait" scale="5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0"/>
  <sheetViews>
    <sheetView zoomScalePageLayoutView="0" workbookViewId="0" topLeftCell="A1">
      <selection activeCell="F18" sqref="F18"/>
    </sheetView>
  </sheetViews>
  <sheetFormatPr defaultColWidth="11.421875" defaultRowHeight="12.75"/>
  <cols>
    <col min="1" max="1" width="8.140625" style="3" customWidth="1"/>
    <col min="2" max="2" width="80.28125" style="3" customWidth="1"/>
    <col min="3" max="3" width="12.421875" style="3" customWidth="1"/>
    <col min="4" max="4" width="11.421875" style="67" customWidth="1"/>
    <col min="5" max="16384" width="11.421875" style="3" customWidth="1"/>
  </cols>
  <sheetData>
    <row r="1" spans="1:12" s="41" customFormat="1" ht="18.75">
      <c r="A1" s="381" t="s">
        <v>181</v>
      </c>
      <c r="B1" s="381"/>
      <c r="C1" s="381"/>
      <c r="D1" s="381"/>
      <c r="E1" s="381"/>
      <c r="F1" s="381"/>
      <c r="G1" s="381"/>
      <c r="H1" s="381"/>
      <c r="I1" s="381"/>
      <c r="J1" s="40"/>
      <c r="K1" s="40"/>
      <c r="L1" s="40"/>
    </row>
    <row r="2" spans="1:12" s="44" customFormat="1" ht="16.5">
      <c r="A2" s="42"/>
      <c r="B2" s="42"/>
      <c r="C2" s="42"/>
      <c r="D2" s="43"/>
      <c r="E2" s="42"/>
      <c r="F2" s="42"/>
      <c r="G2" s="42"/>
      <c r="H2" s="42"/>
      <c r="I2" s="42"/>
      <c r="J2" s="42"/>
      <c r="K2" s="42"/>
      <c r="L2" s="42"/>
    </row>
    <row r="3" spans="1:12" s="44" customFormat="1" ht="16.5">
      <c r="A3" s="382" t="s">
        <v>152</v>
      </c>
      <c r="B3" s="382"/>
      <c r="C3" s="382"/>
      <c r="D3" s="382"/>
      <c r="E3" s="382"/>
      <c r="F3" s="42"/>
      <c r="G3" s="42"/>
      <c r="H3" s="42"/>
      <c r="I3" s="42"/>
      <c r="J3" s="42"/>
      <c r="K3" s="42"/>
      <c r="L3" s="42"/>
    </row>
    <row r="4" spans="1:12" s="46" customFormat="1" ht="15.75">
      <c r="A4" s="383" t="s">
        <v>91</v>
      </c>
      <c r="B4" s="383"/>
      <c r="C4" s="383"/>
      <c r="D4" s="383"/>
      <c r="E4" s="383"/>
      <c r="F4" s="45"/>
      <c r="G4" s="45"/>
      <c r="H4" s="45"/>
      <c r="I4" s="45"/>
      <c r="J4" s="45"/>
      <c r="K4" s="45"/>
      <c r="L4" s="45"/>
    </row>
    <row r="5" spans="1:12" ht="13.5">
      <c r="A5" s="2"/>
      <c r="B5" s="2"/>
      <c r="C5" s="2"/>
      <c r="D5" s="32"/>
      <c r="E5" s="2"/>
      <c r="F5" s="2"/>
      <c r="G5" s="2"/>
      <c r="H5" s="2"/>
      <c r="I5" s="2"/>
      <c r="J5" s="2"/>
      <c r="K5" s="2"/>
      <c r="L5" s="2"/>
    </row>
    <row r="6" spans="1:12" ht="14.25" thickBot="1">
      <c r="A6" s="2"/>
      <c r="B6" s="2"/>
      <c r="C6" s="2"/>
      <c r="D6" s="32"/>
      <c r="E6" s="2"/>
      <c r="F6" s="2"/>
      <c r="G6" s="2"/>
      <c r="H6" s="2"/>
      <c r="I6" s="2"/>
      <c r="J6" s="2"/>
      <c r="K6" s="2"/>
      <c r="L6" s="2"/>
    </row>
    <row r="7" spans="1:12" s="14" customFormat="1" ht="12.75" customHeight="1">
      <c r="A7" s="9"/>
      <c r="B7" s="47"/>
      <c r="C7" s="98" t="s">
        <v>34</v>
      </c>
      <c r="D7" s="10" t="s">
        <v>153</v>
      </c>
      <c r="E7" s="11" t="s">
        <v>35</v>
      </c>
      <c r="F7" s="13"/>
      <c r="G7" s="13"/>
      <c r="H7" s="13"/>
      <c r="I7" s="13"/>
      <c r="J7" s="13"/>
      <c r="K7" s="13"/>
      <c r="L7" s="13"/>
    </row>
    <row r="8" spans="1:12" s="14" customFormat="1" ht="12.75" customHeight="1">
      <c r="A8" s="15"/>
      <c r="B8" s="48"/>
      <c r="C8" s="48" t="s">
        <v>36</v>
      </c>
      <c r="D8" s="76" t="s">
        <v>31</v>
      </c>
      <c r="E8" s="84" t="s">
        <v>32</v>
      </c>
      <c r="F8" s="13"/>
      <c r="G8" s="13"/>
      <c r="H8" s="13"/>
      <c r="I8" s="13"/>
      <c r="J8" s="13"/>
      <c r="K8" s="13"/>
      <c r="L8" s="13"/>
    </row>
    <row r="9" spans="1:12" ht="12.75" customHeight="1">
      <c r="A9" s="18"/>
      <c r="B9" s="49"/>
      <c r="C9" s="49"/>
      <c r="D9" s="50"/>
      <c r="E9" s="80"/>
      <c r="F9" s="2"/>
      <c r="G9" s="2"/>
      <c r="H9" s="2"/>
      <c r="I9" s="2"/>
      <c r="J9" s="2"/>
      <c r="K9" s="2"/>
      <c r="L9" s="2"/>
    </row>
    <row r="10" spans="1:12" s="14" customFormat="1" ht="12.75" customHeight="1">
      <c r="A10" s="21"/>
      <c r="B10" s="22" t="s">
        <v>170</v>
      </c>
      <c r="C10" s="78"/>
      <c r="D10" s="79"/>
      <c r="E10" s="92"/>
      <c r="F10" s="13"/>
      <c r="G10" s="13"/>
      <c r="H10" s="13"/>
      <c r="I10" s="13"/>
      <c r="J10" s="13"/>
      <c r="K10" s="13"/>
      <c r="L10" s="13"/>
    </row>
    <row r="11" spans="1:12" ht="12.75" customHeight="1">
      <c r="A11" s="18"/>
      <c r="B11" s="22" t="s">
        <v>154</v>
      </c>
      <c r="C11" s="85"/>
      <c r="D11" s="52"/>
      <c r="E11" s="57"/>
      <c r="F11" s="2"/>
      <c r="G11" s="70"/>
      <c r="H11" s="2"/>
      <c r="I11" s="2"/>
      <c r="J11" s="2"/>
      <c r="K11" s="2"/>
      <c r="L11" s="2"/>
    </row>
    <row r="12" spans="1:12" ht="12.75" customHeight="1">
      <c r="A12" s="18"/>
      <c r="B12" s="22" t="s">
        <v>155</v>
      </c>
      <c r="C12" s="85"/>
      <c r="D12" s="54"/>
      <c r="E12" s="69"/>
      <c r="F12" s="2"/>
      <c r="G12" s="2"/>
      <c r="H12" s="2"/>
      <c r="I12" s="2"/>
      <c r="J12" s="2"/>
      <c r="K12" s="2"/>
      <c r="L12" s="2"/>
    </row>
    <row r="13" spans="1:12" ht="12.75" customHeight="1">
      <c r="A13" s="18"/>
      <c r="B13" s="27" t="s">
        <v>156</v>
      </c>
      <c r="C13" s="85"/>
      <c r="D13" s="25"/>
      <c r="E13" s="26"/>
      <c r="F13" s="2"/>
      <c r="G13" s="2"/>
      <c r="H13" s="2"/>
      <c r="I13" s="2"/>
      <c r="J13" s="2"/>
      <c r="K13" s="2"/>
      <c r="L13" s="2"/>
    </row>
    <row r="14" spans="1:12" ht="12.75" customHeight="1">
      <c r="A14" s="18"/>
      <c r="B14" s="27" t="s">
        <v>157</v>
      </c>
      <c r="C14" s="85"/>
      <c r="D14" s="25"/>
      <c r="E14" s="26"/>
      <c r="F14" s="2"/>
      <c r="G14" s="2"/>
      <c r="H14" s="2"/>
      <c r="I14" s="2"/>
      <c r="J14" s="2"/>
      <c r="K14" s="2"/>
      <c r="L14" s="2"/>
    </row>
    <row r="15" spans="1:12" ht="12.75" customHeight="1">
      <c r="A15" s="18"/>
      <c r="B15" s="27" t="s">
        <v>77</v>
      </c>
      <c r="C15" s="85"/>
      <c r="D15" s="25"/>
      <c r="E15" s="26"/>
      <c r="F15" s="2"/>
      <c r="G15" s="2"/>
      <c r="H15" s="2"/>
      <c r="I15" s="2"/>
      <c r="J15" s="2"/>
      <c r="K15" s="2"/>
      <c r="L15" s="2"/>
    </row>
    <row r="16" spans="1:12" ht="12.75" customHeight="1">
      <c r="A16" s="18"/>
      <c r="B16" s="27" t="s">
        <v>158</v>
      </c>
      <c r="C16" s="85"/>
      <c r="D16" s="25"/>
      <c r="E16" s="26"/>
      <c r="F16" s="2"/>
      <c r="G16" s="2"/>
      <c r="H16" s="2"/>
      <c r="I16" s="2"/>
      <c r="J16" s="2"/>
      <c r="K16" s="2"/>
      <c r="L16" s="2"/>
    </row>
    <row r="17" spans="1:12" ht="12.75" customHeight="1">
      <c r="A17" s="18"/>
      <c r="B17" s="27" t="s">
        <v>159</v>
      </c>
      <c r="C17" s="85"/>
      <c r="D17" s="25"/>
      <c r="E17" s="26"/>
      <c r="F17" s="2"/>
      <c r="G17" s="2"/>
      <c r="H17" s="2"/>
      <c r="I17" s="2"/>
      <c r="J17" s="2"/>
      <c r="K17" s="2"/>
      <c r="L17" s="2"/>
    </row>
    <row r="18" spans="1:12" ht="12.75" customHeight="1">
      <c r="A18" s="18"/>
      <c r="B18" s="27" t="s">
        <v>160</v>
      </c>
      <c r="C18" s="85"/>
      <c r="D18" s="25"/>
      <c r="E18" s="26"/>
      <c r="F18" s="2"/>
      <c r="G18" s="2"/>
      <c r="H18" s="2"/>
      <c r="I18" s="2"/>
      <c r="J18" s="2"/>
      <c r="K18" s="2"/>
      <c r="L18" s="2"/>
    </row>
    <row r="19" spans="1:12" ht="12.75" customHeight="1">
      <c r="A19" s="18"/>
      <c r="B19" s="27" t="s">
        <v>78</v>
      </c>
      <c r="C19" s="85"/>
      <c r="D19" s="25"/>
      <c r="E19" s="26"/>
      <c r="F19" s="2"/>
      <c r="G19" s="2"/>
      <c r="H19" s="2"/>
      <c r="I19" s="2"/>
      <c r="J19" s="2"/>
      <c r="K19" s="2"/>
      <c r="L19" s="2"/>
    </row>
    <row r="20" spans="1:12" s="14" customFormat="1" ht="12.75" customHeight="1">
      <c r="A20" s="21"/>
      <c r="B20" s="27" t="s">
        <v>161</v>
      </c>
      <c r="C20" s="85"/>
      <c r="D20" s="25"/>
      <c r="E20" s="26"/>
      <c r="F20" s="13"/>
      <c r="G20" s="13"/>
      <c r="H20" s="13"/>
      <c r="I20" s="13"/>
      <c r="J20" s="13"/>
      <c r="K20" s="13"/>
      <c r="L20" s="13"/>
    </row>
    <row r="21" spans="1:12" ht="12.75" customHeight="1">
      <c r="A21" s="21"/>
      <c r="B21" s="27" t="s">
        <v>79</v>
      </c>
      <c r="C21" s="85"/>
      <c r="D21" s="25"/>
      <c r="E21" s="26"/>
      <c r="F21" s="2"/>
      <c r="G21" s="2"/>
      <c r="H21" s="2"/>
      <c r="I21" s="2"/>
      <c r="J21" s="2"/>
      <c r="K21" s="2"/>
      <c r="L21" s="2"/>
    </row>
    <row r="22" spans="1:12" s="14" customFormat="1" ht="12.75" customHeight="1">
      <c r="A22" s="18"/>
      <c r="B22" s="27" t="s">
        <v>80</v>
      </c>
      <c r="C22" s="86"/>
      <c r="D22" s="25"/>
      <c r="E22" s="26"/>
      <c r="F22" s="13"/>
      <c r="G22" s="13"/>
      <c r="H22" s="13"/>
      <c r="I22" s="13"/>
      <c r="J22" s="13"/>
      <c r="K22" s="13"/>
      <c r="L22" s="13"/>
    </row>
    <row r="23" spans="1:12" s="14" customFormat="1" ht="12.75" customHeight="1">
      <c r="A23" s="18"/>
      <c r="B23" s="27" t="s">
        <v>162</v>
      </c>
      <c r="C23" s="78"/>
      <c r="D23" s="25"/>
      <c r="E23" s="26"/>
      <c r="F23" s="13"/>
      <c r="G23" s="13"/>
      <c r="H23" s="13"/>
      <c r="I23" s="13"/>
      <c r="J23" s="13"/>
      <c r="K23" s="13"/>
      <c r="L23" s="13"/>
    </row>
    <row r="24" spans="1:12" ht="12.75" customHeight="1">
      <c r="A24" s="18"/>
      <c r="B24" s="22" t="s">
        <v>81</v>
      </c>
      <c r="C24" s="78"/>
      <c r="D24" s="25"/>
      <c r="E24" s="26"/>
      <c r="F24" s="2"/>
      <c r="G24" s="2"/>
      <c r="H24" s="2"/>
      <c r="I24" s="2"/>
      <c r="J24" s="2"/>
      <c r="K24" s="2"/>
      <c r="L24" s="2"/>
    </row>
    <row r="25" spans="1:12" ht="12.75" customHeight="1">
      <c r="A25" s="18"/>
      <c r="B25" s="27" t="s">
        <v>82</v>
      </c>
      <c r="C25" s="85"/>
      <c r="D25" s="25"/>
      <c r="E25" s="26"/>
      <c r="F25" s="2"/>
      <c r="G25" s="2"/>
      <c r="H25" s="2"/>
      <c r="I25" s="2"/>
      <c r="J25" s="2"/>
      <c r="K25" s="2"/>
      <c r="L25" s="2"/>
    </row>
    <row r="26" spans="1:12" ht="12.75" customHeight="1">
      <c r="A26" s="18"/>
      <c r="B26" s="27" t="s">
        <v>163</v>
      </c>
      <c r="C26" s="85"/>
      <c r="D26" s="25"/>
      <c r="E26" s="26"/>
      <c r="F26" s="2"/>
      <c r="G26" s="2"/>
      <c r="H26" s="2"/>
      <c r="I26" s="2"/>
      <c r="J26" s="2"/>
      <c r="K26" s="2"/>
      <c r="L26" s="2"/>
    </row>
    <row r="27" spans="1:12" ht="12.75" customHeight="1">
      <c r="A27" s="21"/>
      <c r="B27" s="27" t="s">
        <v>83</v>
      </c>
      <c r="C27" s="85"/>
      <c r="D27" s="25"/>
      <c r="E27" s="26"/>
      <c r="F27" s="2"/>
      <c r="G27" s="2"/>
      <c r="H27" s="2"/>
      <c r="I27" s="2"/>
      <c r="J27" s="2"/>
      <c r="K27" s="2"/>
      <c r="L27" s="2"/>
    </row>
    <row r="28" spans="1:12" s="14" customFormat="1" ht="12.75" customHeight="1">
      <c r="A28" s="21"/>
      <c r="B28" s="27" t="s">
        <v>164</v>
      </c>
      <c r="C28" s="85"/>
      <c r="D28" s="25"/>
      <c r="E28" s="26"/>
      <c r="F28" s="13"/>
      <c r="G28" s="13"/>
      <c r="H28" s="13"/>
      <c r="I28" s="13"/>
      <c r="J28" s="13"/>
      <c r="K28" s="13"/>
      <c r="L28" s="13"/>
    </row>
    <row r="29" spans="1:12" ht="12.75" customHeight="1">
      <c r="A29" s="21"/>
      <c r="B29" s="27" t="s">
        <v>84</v>
      </c>
      <c r="C29" s="85"/>
      <c r="D29" s="25"/>
      <c r="E29" s="26"/>
      <c r="F29" s="2"/>
      <c r="G29" s="2"/>
      <c r="H29" s="2"/>
      <c r="I29" s="2"/>
      <c r="J29" s="2"/>
      <c r="K29" s="2"/>
      <c r="L29" s="2"/>
    </row>
    <row r="30" spans="1:12" ht="12.75" customHeight="1">
      <c r="A30" s="21"/>
      <c r="B30" s="27" t="s">
        <v>165</v>
      </c>
      <c r="C30" s="85"/>
      <c r="D30" s="25"/>
      <c r="E30" s="26"/>
      <c r="F30" s="2"/>
      <c r="G30" s="2"/>
      <c r="H30" s="2"/>
      <c r="I30" s="2"/>
      <c r="J30" s="2"/>
      <c r="K30" s="2"/>
      <c r="L30" s="2"/>
    </row>
    <row r="31" spans="1:12" ht="12.75" customHeight="1">
      <c r="A31" s="18"/>
      <c r="B31" s="22" t="s">
        <v>0</v>
      </c>
      <c r="C31" s="78"/>
      <c r="D31" s="25"/>
      <c r="E31" s="26"/>
      <c r="F31" s="2"/>
      <c r="G31" s="2"/>
      <c r="H31" s="2"/>
      <c r="I31" s="2"/>
      <c r="J31" s="2"/>
      <c r="K31" s="2"/>
      <c r="L31" s="2"/>
    </row>
    <row r="32" spans="1:12" ht="12.75" customHeight="1">
      <c r="A32" s="18"/>
      <c r="B32" s="27" t="s">
        <v>1</v>
      </c>
      <c r="C32" s="78"/>
      <c r="D32" s="25"/>
      <c r="E32" s="26"/>
      <c r="F32" s="2"/>
      <c r="G32" s="2"/>
      <c r="H32" s="2"/>
      <c r="I32" s="2"/>
      <c r="J32" s="2"/>
      <c r="K32" s="2"/>
      <c r="L32" s="2"/>
    </row>
    <row r="33" spans="1:12" ht="12.75" customHeight="1">
      <c r="A33" s="18"/>
      <c r="B33" s="27" t="s">
        <v>2</v>
      </c>
      <c r="C33" s="78"/>
      <c r="D33" s="25"/>
      <c r="E33" s="26"/>
      <c r="F33" s="2"/>
      <c r="G33" s="2"/>
      <c r="H33" s="2"/>
      <c r="I33" s="2"/>
      <c r="J33" s="2"/>
      <c r="K33" s="2"/>
      <c r="L33" s="2"/>
    </row>
    <row r="34" spans="1:12" ht="12.75" customHeight="1">
      <c r="A34" s="18"/>
      <c r="B34" s="27" t="s">
        <v>3</v>
      </c>
      <c r="C34" s="85"/>
      <c r="D34" s="25"/>
      <c r="E34" s="26"/>
      <c r="F34" s="2"/>
      <c r="G34" s="2"/>
      <c r="H34" s="2"/>
      <c r="I34" s="2"/>
      <c r="J34" s="2"/>
      <c r="K34" s="2"/>
      <c r="L34" s="2"/>
    </row>
    <row r="35" spans="1:12" ht="12.75" customHeight="1">
      <c r="A35" s="18"/>
      <c r="B35" s="27" t="s">
        <v>4</v>
      </c>
      <c r="C35" s="85"/>
      <c r="D35" s="25"/>
      <c r="E35" s="26"/>
      <c r="F35" s="2"/>
      <c r="G35" s="2"/>
      <c r="H35" s="2"/>
      <c r="I35" s="2"/>
      <c r="J35" s="2"/>
      <c r="K35" s="2"/>
      <c r="L35" s="2"/>
    </row>
    <row r="36" spans="1:33" s="14" customFormat="1" ht="12.75" customHeight="1">
      <c r="A36" s="18"/>
      <c r="B36" s="27" t="s">
        <v>5</v>
      </c>
      <c r="C36" s="85"/>
      <c r="D36" s="25"/>
      <c r="E36" s="26"/>
      <c r="F36" s="2"/>
      <c r="G36" s="2"/>
      <c r="H36" s="2"/>
      <c r="I36" s="2"/>
      <c r="J36" s="2"/>
      <c r="K36" s="2"/>
      <c r="L36" s="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12" ht="12.75" customHeight="1">
      <c r="A37" s="18"/>
      <c r="B37" s="27"/>
      <c r="C37" s="85"/>
      <c r="D37" s="25"/>
      <c r="E37" s="26"/>
      <c r="F37" s="2"/>
      <c r="G37" s="2"/>
      <c r="H37" s="2"/>
      <c r="I37" s="2"/>
      <c r="J37" s="2"/>
      <c r="K37" s="2"/>
      <c r="L37" s="2"/>
    </row>
    <row r="38" spans="1:12" ht="12.75" customHeight="1">
      <c r="A38" s="18"/>
      <c r="B38" s="22" t="s">
        <v>168</v>
      </c>
      <c r="C38" s="86"/>
      <c r="D38" s="56"/>
      <c r="E38" s="82"/>
      <c r="F38" s="2"/>
      <c r="G38" s="2"/>
      <c r="H38" s="2"/>
      <c r="I38" s="2"/>
      <c r="J38" s="2"/>
      <c r="K38" s="2"/>
      <c r="L38" s="2"/>
    </row>
    <row r="39" spans="1:12" ht="12.75" customHeight="1">
      <c r="A39" s="18"/>
      <c r="B39" s="22" t="s">
        <v>6</v>
      </c>
      <c r="C39" s="86"/>
      <c r="D39" s="25"/>
      <c r="E39" s="26"/>
      <c r="F39" s="2"/>
      <c r="G39" s="2"/>
      <c r="H39" s="2"/>
      <c r="I39" s="2"/>
      <c r="J39" s="2"/>
      <c r="K39" s="2"/>
      <c r="L39" s="2"/>
    </row>
    <row r="40" spans="1:12" ht="12.75" customHeight="1">
      <c r="A40" s="18"/>
      <c r="B40" s="27" t="s">
        <v>7</v>
      </c>
      <c r="C40" s="86"/>
      <c r="D40" s="25"/>
      <c r="E40" s="26"/>
      <c r="F40" s="2"/>
      <c r="G40" s="2"/>
      <c r="H40" s="2"/>
      <c r="I40" s="2"/>
      <c r="J40" s="2"/>
      <c r="K40" s="2"/>
      <c r="L40" s="2"/>
    </row>
    <row r="41" spans="1:12" ht="12.75" customHeight="1">
      <c r="A41" s="18"/>
      <c r="B41" s="27" t="s">
        <v>85</v>
      </c>
      <c r="C41" s="86"/>
      <c r="D41" s="25"/>
      <c r="E41" s="26"/>
      <c r="F41" s="2"/>
      <c r="G41" s="2"/>
      <c r="H41" s="2"/>
      <c r="I41" s="2"/>
      <c r="J41" s="2"/>
      <c r="K41" s="2"/>
      <c r="L41" s="2"/>
    </row>
    <row r="42" spans="1:12" ht="12.75" customHeight="1">
      <c r="A42" s="18"/>
      <c r="B42" s="27" t="s">
        <v>86</v>
      </c>
      <c r="C42" s="86"/>
      <c r="D42" s="25"/>
      <c r="E42" s="26"/>
      <c r="F42" s="2"/>
      <c r="G42" s="2"/>
      <c r="H42" s="2"/>
      <c r="I42" s="2"/>
      <c r="J42" s="2"/>
      <c r="K42" s="2"/>
      <c r="L42" s="2"/>
    </row>
    <row r="43" spans="1:12" ht="12.75" customHeight="1">
      <c r="A43" s="18"/>
      <c r="B43" s="27" t="s">
        <v>87</v>
      </c>
      <c r="C43" s="86"/>
      <c r="D43" s="25"/>
      <c r="E43" s="26"/>
      <c r="F43" s="2"/>
      <c r="G43" s="2"/>
      <c r="H43" s="2"/>
      <c r="I43" s="2"/>
      <c r="J43" s="2"/>
      <c r="K43" s="2"/>
      <c r="L43" s="2"/>
    </row>
    <row r="44" spans="1:12" ht="12.75" customHeight="1">
      <c r="A44" s="18"/>
      <c r="B44" s="27" t="s">
        <v>88</v>
      </c>
      <c r="C44" s="86"/>
      <c r="D44" s="25"/>
      <c r="E44" s="26"/>
      <c r="F44" s="2"/>
      <c r="G44" s="2"/>
      <c r="H44" s="2"/>
      <c r="I44" s="2"/>
      <c r="J44" s="2"/>
      <c r="K44" s="2"/>
      <c r="L44" s="2"/>
    </row>
    <row r="45" spans="1:12" ht="12.75" customHeight="1">
      <c r="A45" s="18"/>
      <c r="B45" s="27" t="s">
        <v>8</v>
      </c>
      <c r="C45" s="86"/>
      <c r="D45" s="25"/>
      <c r="E45" s="26"/>
      <c r="F45" s="2"/>
      <c r="G45" s="2"/>
      <c r="H45" s="2"/>
      <c r="I45" s="2"/>
      <c r="J45" s="2"/>
      <c r="K45" s="2"/>
      <c r="L45" s="2"/>
    </row>
    <row r="46" spans="1:12" ht="12.75" customHeight="1">
      <c r="A46" s="18"/>
      <c r="B46" s="27" t="s">
        <v>89</v>
      </c>
      <c r="C46" s="86"/>
      <c r="D46" s="25"/>
      <c r="E46" s="26"/>
      <c r="F46" s="2"/>
      <c r="G46" s="2"/>
      <c r="H46" s="2"/>
      <c r="I46" s="2"/>
      <c r="J46" s="2"/>
      <c r="K46" s="2"/>
      <c r="L46" s="2"/>
    </row>
    <row r="47" spans="1:12" ht="12.75" customHeight="1">
      <c r="A47" s="18"/>
      <c r="B47" s="22" t="s">
        <v>9</v>
      </c>
      <c r="C47" s="86"/>
      <c r="D47" s="25"/>
      <c r="E47" s="26"/>
      <c r="F47" s="2"/>
      <c r="G47" s="2"/>
      <c r="H47" s="2"/>
      <c r="I47" s="2"/>
      <c r="J47" s="2"/>
      <c r="K47" s="2"/>
      <c r="L47" s="2"/>
    </row>
    <row r="48" spans="1:12" ht="12.75" customHeight="1">
      <c r="A48" s="18"/>
      <c r="B48" s="27" t="s">
        <v>7</v>
      </c>
      <c r="C48" s="86"/>
      <c r="D48" s="25"/>
      <c r="E48" s="26"/>
      <c r="F48" s="2"/>
      <c r="G48" s="2"/>
      <c r="H48" s="2"/>
      <c r="I48" s="2"/>
      <c r="J48" s="2"/>
      <c r="K48" s="2"/>
      <c r="L48" s="2"/>
    </row>
    <row r="49" spans="1:12" ht="12.75" customHeight="1">
      <c r="A49" s="18"/>
      <c r="B49" s="27" t="s">
        <v>85</v>
      </c>
      <c r="C49" s="86"/>
      <c r="D49" s="25"/>
      <c r="E49" s="26"/>
      <c r="F49" s="2"/>
      <c r="G49" s="2"/>
      <c r="H49" s="2"/>
      <c r="I49" s="2"/>
      <c r="J49" s="2"/>
      <c r="K49" s="2"/>
      <c r="L49" s="2"/>
    </row>
    <row r="50" spans="1:12" ht="12.75" customHeight="1">
      <c r="A50" s="18"/>
      <c r="B50" s="27" t="s">
        <v>86</v>
      </c>
      <c r="C50" s="86"/>
      <c r="D50" s="25"/>
      <c r="E50" s="26"/>
      <c r="F50" s="2"/>
      <c r="G50" s="2"/>
      <c r="H50" s="2"/>
      <c r="I50" s="2"/>
      <c r="J50" s="2"/>
      <c r="K50" s="2"/>
      <c r="L50" s="2"/>
    </row>
    <row r="51" spans="1:12" ht="12.75" customHeight="1">
      <c r="A51" s="18"/>
      <c r="B51" s="27" t="s">
        <v>87</v>
      </c>
      <c r="C51" s="86"/>
      <c r="D51" s="25"/>
      <c r="E51" s="26"/>
      <c r="F51" s="2"/>
      <c r="G51" s="2"/>
      <c r="H51" s="2"/>
      <c r="I51" s="2"/>
      <c r="J51" s="2"/>
      <c r="K51" s="2"/>
      <c r="L51" s="2"/>
    </row>
    <row r="52" spans="1:12" ht="12.75" customHeight="1">
      <c r="A52" s="18"/>
      <c r="B52" s="27" t="s">
        <v>88</v>
      </c>
      <c r="C52" s="86"/>
      <c r="D52" s="25"/>
      <c r="E52" s="26"/>
      <c r="F52" s="2"/>
      <c r="G52" s="2"/>
      <c r="H52" s="2"/>
      <c r="I52" s="2"/>
      <c r="J52" s="2"/>
      <c r="K52" s="2"/>
      <c r="L52" s="2"/>
    </row>
    <row r="53" spans="1:12" ht="12.75" customHeight="1">
      <c r="A53" s="18"/>
      <c r="B53" s="27" t="s">
        <v>8</v>
      </c>
      <c r="C53" s="86"/>
      <c r="D53" s="25"/>
      <c r="E53" s="26"/>
      <c r="F53" s="2"/>
      <c r="G53" s="2"/>
      <c r="H53" s="2"/>
      <c r="I53" s="2"/>
      <c r="J53" s="2"/>
      <c r="K53" s="2"/>
      <c r="L53" s="2"/>
    </row>
    <row r="54" spans="1:12" ht="12.75" customHeight="1">
      <c r="A54" s="18"/>
      <c r="B54" s="27" t="s">
        <v>89</v>
      </c>
      <c r="C54" s="86"/>
      <c r="D54" s="25"/>
      <c r="E54" s="26"/>
      <c r="F54" s="2"/>
      <c r="G54" s="2"/>
      <c r="H54" s="2"/>
      <c r="I54" s="2"/>
      <c r="J54" s="2"/>
      <c r="K54" s="2"/>
      <c r="L54" s="2"/>
    </row>
    <row r="55" spans="1:12" ht="12.75" customHeight="1">
      <c r="A55" s="18"/>
      <c r="B55" s="27"/>
      <c r="C55" s="86"/>
      <c r="D55" s="25"/>
      <c r="E55" s="26"/>
      <c r="F55" s="2"/>
      <c r="G55" s="2"/>
      <c r="H55" s="2"/>
      <c r="I55" s="2"/>
      <c r="J55" s="2"/>
      <c r="K55" s="2"/>
      <c r="L55" s="2"/>
    </row>
    <row r="56" spans="1:12" ht="12.75" customHeight="1">
      <c r="A56" s="18"/>
      <c r="B56" s="22" t="s">
        <v>169</v>
      </c>
      <c r="C56" s="86"/>
      <c r="D56" s="56"/>
      <c r="E56" s="82"/>
      <c r="F56" s="2"/>
      <c r="G56" s="2"/>
      <c r="H56" s="2"/>
      <c r="I56" s="2"/>
      <c r="J56" s="2"/>
      <c r="K56" s="2"/>
      <c r="L56" s="2"/>
    </row>
    <row r="57" spans="1:12" ht="12.75" customHeight="1">
      <c r="A57" s="18"/>
      <c r="B57" s="22" t="s">
        <v>10</v>
      </c>
      <c r="C57" s="86"/>
      <c r="D57" s="25"/>
      <c r="E57" s="26"/>
      <c r="F57" s="2"/>
      <c r="G57" s="2"/>
      <c r="H57" s="2"/>
      <c r="I57" s="2"/>
      <c r="J57" s="2"/>
      <c r="K57" s="2"/>
      <c r="L57" s="2"/>
    </row>
    <row r="58" spans="1:12" ht="12.75" customHeight="1">
      <c r="A58" s="18"/>
      <c r="B58" s="27" t="s">
        <v>11</v>
      </c>
      <c r="C58" s="86"/>
      <c r="D58" s="25"/>
      <c r="E58" s="26"/>
      <c r="F58" s="2"/>
      <c r="G58" s="2"/>
      <c r="H58" s="2"/>
      <c r="I58" s="2"/>
      <c r="J58" s="2"/>
      <c r="K58" s="2"/>
      <c r="L58" s="2"/>
    </row>
    <row r="59" spans="1:12" ht="12.75" customHeight="1">
      <c r="A59" s="18"/>
      <c r="B59" s="27" t="s">
        <v>12</v>
      </c>
      <c r="C59" s="86"/>
      <c r="D59" s="25"/>
      <c r="E59" s="26"/>
      <c r="F59" s="2"/>
      <c r="G59" s="2"/>
      <c r="H59" s="2"/>
      <c r="I59" s="2"/>
      <c r="J59" s="2"/>
      <c r="K59" s="2"/>
      <c r="L59" s="2"/>
    </row>
    <row r="60" spans="1:12" ht="12.75" customHeight="1">
      <c r="A60" s="18"/>
      <c r="B60" s="27" t="s">
        <v>13</v>
      </c>
      <c r="C60" s="86"/>
      <c r="D60" s="25"/>
      <c r="E60" s="26"/>
      <c r="F60" s="2"/>
      <c r="G60" s="2"/>
      <c r="H60" s="2"/>
      <c r="I60" s="2"/>
      <c r="J60" s="2"/>
      <c r="K60" s="2"/>
      <c r="L60" s="2"/>
    </row>
    <row r="61" spans="1:12" ht="12.75" customHeight="1">
      <c r="A61" s="18"/>
      <c r="B61" s="27" t="s">
        <v>14</v>
      </c>
      <c r="C61" s="86"/>
      <c r="D61" s="25"/>
      <c r="E61" s="26"/>
      <c r="F61" s="2"/>
      <c r="G61" s="2"/>
      <c r="H61" s="2"/>
      <c r="I61" s="2"/>
      <c r="J61" s="2"/>
      <c r="K61" s="2"/>
      <c r="L61" s="2"/>
    </row>
    <row r="62" spans="1:12" ht="12.75" customHeight="1">
      <c r="A62" s="18"/>
      <c r="B62" s="27" t="s">
        <v>145</v>
      </c>
      <c r="C62" s="86"/>
      <c r="D62" s="25"/>
      <c r="E62" s="26"/>
      <c r="F62" s="2"/>
      <c r="G62" s="2"/>
      <c r="H62" s="2"/>
      <c r="I62" s="2"/>
      <c r="J62" s="2"/>
      <c r="K62" s="2"/>
      <c r="L62" s="2"/>
    </row>
    <row r="63" spans="1:12" ht="12.75" customHeight="1">
      <c r="A63" s="18"/>
      <c r="B63" s="22" t="s">
        <v>15</v>
      </c>
      <c r="C63" s="86"/>
      <c r="D63" s="25"/>
      <c r="E63" s="26"/>
      <c r="F63" s="2"/>
      <c r="G63" s="2"/>
      <c r="H63" s="2"/>
      <c r="I63" s="2"/>
      <c r="J63" s="2"/>
      <c r="K63" s="2"/>
      <c r="L63" s="2"/>
    </row>
    <row r="64" spans="1:12" ht="12.75" customHeight="1">
      <c r="A64" s="18"/>
      <c r="B64" s="27" t="s">
        <v>30</v>
      </c>
      <c r="C64" s="86"/>
      <c r="D64" s="25"/>
      <c r="E64" s="26"/>
      <c r="F64" s="2"/>
      <c r="G64" s="2"/>
      <c r="H64" s="2"/>
      <c r="I64" s="2"/>
      <c r="J64" s="2"/>
      <c r="K64" s="2"/>
      <c r="L64" s="2"/>
    </row>
    <row r="65" spans="1:12" ht="12.75" customHeight="1">
      <c r="A65" s="18"/>
      <c r="B65" s="27" t="s">
        <v>16</v>
      </c>
      <c r="C65" s="86"/>
      <c r="D65" s="25"/>
      <c r="E65" s="26"/>
      <c r="F65" s="2"/>
      <c r="G65" s="2"/>
      <c r="H65" s="2"/>
      <c r="I65" s="2"/>
      <c r="J65" s="2"/>
      <c r="K65" s="2"/>
      <c r="L65" s="2"/>
    </row>
    <row r="66" spans="1:12" ht="12.75" customHeight="1">
      <c r="A66" s="18"/>
      <c r="B66" s="27" t="s">
        <v>17</v>
      </c>
      <c r="C66" s="86"/>
      <c r="D66" s="25"/>
      <c r="E66" s="26"/>
      <c r="F66" s="2"/>
      <c r="G66" s="2"/>
      <c r="H66" s="2"/>
      <c r="I66" s="2"/>
      <c r="J66" s="2"/>
      <c r="K66" s="2"/>
      <c r="L66" s="2"/>
    </row>
    <row r="67" spans="1:12" ht="12.75" customHeight="1">
      <c r="A67" s="18"/>
      <c r="B67" s="27" t="s">
        <v>18</v>
      </c>
      <c r="C67" s="86"/>
      <c r="D67" s="25"/>
      <c r="E67" s="26"/>
      <c r="F67" s="2"/>
      <c r="G67" s="2"/>
      <c r="H67" s="2"/>
      <c r="I67" s="2"/>
      <c r="J67" s="2"/>
      <c r="K67" s="2"/>
      <c r="L67" s="2"/>
    </row>
    <row r="68" spans="1:12" ht="12.75" customHeight="1">
      <c r="A68" s="18"/>
      <c r="B68" s="27" t="s">
        <v>19</v>
      </c>
      <c r="C68" s="86"/>
      <c r="D68" s="25"/>
      <c r="E68" s="26"/>
      <c r="F68" s="2"/>
      <c r="G68" s="2"/>
      <c r="H68" s="2"/>
      <c r="I68" s="2"/>
      <c r="J68" s="2"/>
      <c r="K68" s="2"/>
      <c r="L68" s="2"/>
    </row>
    <row r="69" spans="1:12" ht="12.75" customHeight="1">
      <c r="A69" s="18"/>
      <c r="B69" s="27" t="s">
        <v>20</v>
      </c>
      <c r="C69" s="86"/>
      <c r="D69" s="25"/>
      <c r="E69" s="26"/>
      <c r="F69" s="2"/>
      <c r="G69" s="2"/>
      <c r="H69" s="2"/>
      <c r="I69" s="2"/>
      <c r="J69" s="2"/>
      <c r="K69" s="2"/>
      <c r="L69" s="2"/>
    </row>
    <row r="70" spans="1:12" ht="12.75" customHeight="1">
      <c r="A70" s="18"/>
      <c r="B70" s="27" t="s">
        <v>21</v>
      </c>
      <c r="C70" s="86"/>
      <c r="D70" s="25"/>
      <c r="E70" s="26"/>
      <c r="F70" s="2"/>
      <c r="G70" s="2"/>
      <c r="H70" s="2"/>
      <c r="I70" s="2"/>
      <c r="J70" s="2"/>
      <c r="K70" s="2"/>
      <c r="L70" s="2"/>
    </row>
    <row r="71" spans="1:12" ht="12.75" customHeight="1">
      <c r="A71" s="18"/>
      <c r="B71" s="27" t="s">
        <v>22</v>
      </c>
      <c r="C71" s="86"/>
      <c r="D71" s="25"/>
      <c r="E71" s="26"/>
      <c r="F71" s="2"/>
      <c r="G71" s="2"/>
      <c r="H71" s="2"/>
      <c r="I71" s="2"/>
      <c r="J71" s="2"/>
      <c r="K71" s="2"/>
      <c r="L71" s="2"/>
    </row>
    <row r="72" spans="1:12" ht="12.75" customHeight="1">
      <c r="A72" s="18"/>
      <c r="B72" s="22" t="s">
        <v>23</v>
      </c>
      <c r="C72" s="86"/>
      <c r="D72" s="25"/>
      <c r="E72" s="26"/>
      <c r="F72" s="2"/>
      <c r="G72" s="2"/>
      <c r="H72" s="2"/>
      <c r="I72" s="2"/>
      <c r="J72" s="2"/>
      <c r="K72" s="2"/>
      <c r="L72" s="2"/>
    </row>
    <row r="73" spans="1:12" ht="12.75" customHeight="1">
      <c r="A73" s="21"/>
      <c r="B73" s="27" t="s">
        <v>90</v>
      </c>
      <c r="C73" s="86"/>
      <c r="D73" s="25"/>
      <c r="E73" s="26"/>
      <c r="F73" s="2"/>
      <c r="G73" s="2"/>
      <c r="H73" s="2"/>
      <c r="I73" s="2"/>
      <c r="J73" s="2"/>
      <c r="K73" s="2"/>
      <c r="L73" s="2"/>
    </row>
    <row r="74" spans="1:12" s="61" customFormat="1" ht="12.75" customHeight="1">
      <c r="A74" s="59"/>
      <c r="B74" s="27" t="s">
        <v>24</v>
      </c>
      <c r="C74" s="86"/>
      <c r="D74" s="25"/>
      <c r="E74" s="26"/>
      <c r="F74" s="60"/>
      <c r="G74" s="60"/>
      <c r="H74" s="60"/>
      <c r="I74" s="60"/>
      <c r="J74" s="60"/>
      <c r="K74" s="60"/>
      <c r="L74" s="60"/>
    </row>
    <row r="75" spans="1:12" s="61" customFormat="1" ht="12.75" customHeight="1">
      <c r="A75" s="59"/>
      <c r="B75" s="27"/>
      <c r="C75" s="86"/>
      <c r="D75" s="25"/>
      <c r="E75" s="26"/>
      <c r="F75" s="60"/>
      <c r="G75" s="60"/>
      <c r="H75" s="60"/>
      <c r="I75" s="60"/>
      <c r="J75" s="60"/>
      <c r="K75" s="60"/>
      <c r="L75" s="60"/>
    </row>
    <row r="76" spans="1:12" s="61" customFormat="1" ht="12.75" customHeight="1">
      <c r="A76" s="59"/>
      <c r="B76" s="22" t="s">
        <v>25</v>
      </c>
      <c r="C76" s="86"/>
      <c r="D76" s="56"/>
      <c r="E76" s="82"/>
      <c r="F76" s="60"/>
      <c r="G76" s="60"/>
      <c r="H76" s="60"/>
      <c r="I76" s="60"/>
      <c r="J76" s="60"/>
      <c r="K76" s="60"/>
      <c r="L76" s="60"/>
    </row>
    <row r="77" spans="1:12" s="61" customFormat="1" ht="12.75" customHeight="1">
      <c r="A77" s="59"/>
      <c r="B77" s="22"/>
      <c r="C77" s="86"/>
      <c r="D77" s="100"/>
      <c r="E77" s="101"/>
      <c r="F77" s="60"/>
      <c r="G77" s="60"/>
      <c r="H77" s="60"/>
      <c r="I77" s="60"/>
      <c r="J77" s="60"/>
      <c r="K77" s="60"/>
      <c r="L77" s="60"/>
    </row>
    <row r="78" spans="1:12" s="61" customFormat="1" ht="12.75" customHeight="1">
      <c r="A78" s="59"/>
      <c r="B78" s="22" t="s">
        <v>26</v>
      </c>
      <c r="C78" s="86"/>
      <c r="D78" s="55"/>
      <c r="E78" s="81"/>
      <c r="F78" s="60"/>
      <c r="G78" s="60"/>
      <c r="H78" s="60"/>
      <c r="I78" s="60"/>
      <c r="J78" s="60"/>
      <c r="K78" s="60"/>
      <c r="L78" s="60"/>
    </row>
    <row r="79" spans="1:12" s="61" customFormat="1" ht="15">
      <c r="A79" s="21"/>
      <c r="B79" s="27" t="s">
        <v>27</v>
      </c>
      <c r="C79" s="86"/>
      <c r="D79" s="25"/>
      <c r="E79" s="26"/>
      <c r="F79" s="60"/>
      <c r="G79" s="60"/>
      <c r="H79" s="60"/>
      <c r="I79" s="60"/>
      <c r="J79" s="60"/>
      <c r="K79" s="60"/>
      <c r="L79" s="60"/>
    </row>
    <row r="80" spans="1:12" s="14" customFormat="1" ht="15.75" thickBot="1">
      <c r="A80" s="62"/>
      <c r="B80" s="96" t="s">
        <v>28</v>
      </c>
      <c r="C80" s="89"/>
      <c r="D80" s="90"/>
      <c r="E80" s="91"/>
      <c r="F80" s="13"/>
      <c r="G80" s="13"/>
      <c r="H80" s="13"/>
      <c r="I80" s="13"/>
      <c r="J80" s="13"/>
      <c r="K80" s="13"/>
      <c r="L80" s="13"/>
    </row>
    <row r="81" spans="1:12" ht="13.5">
      <c r="A81" s="51"/>
      <c r="B81" s="99" t="s">
        <v>167</v>
      </c>
      <c r="C81" s="22"/>
      <c r="D81" s="31"/>
      <c r="E81" s="31"/>
      <c r="F81" s="2"/>
      <c r="G81" s="2"/>
      <c r="H81" s="2"/>
      <c r="I81" s="2"/>
      <c r="J81" s="2"/>
      <c r="K81" s="2"/>
      <c r="L81" s="2"/>
    </row>
    <row r="82" spans="2:12" ht="13.5">
      <c r="B82" s="8"/>
      <c r="C82" s="8"/>
      <c r="D82" s="20"/>
      <c r="E82" s="20"/>
      <c r="F82" s="2"/>
      <c r="G82" s="2"/>
      <c r="H82" s="2"/>
      <c r="I82" s="2"/>
      <c r="J82" s="2"/>
      <c r="K82" s="2"/>
      <c r="L82" s="2"/>
    </row>
    <row r="83" spans="1:12" s="46" customFormat="1" ht="15.75">
      <c r="A83" s="8"/>
      <c r="B83" s="83" t="s">
        <v>29</v>
      </c>
      <c r="C83" s="36"/>
      <c r="D83" s="63"/>
      <c r="E83" s="37"/>
      <c r="F83" s="45"/>
      <c r="G83" s="45"/>
      <c r="H83" s="45"/>
      <c r="I83" s="45"/>
      <c r="J83" s="45"/>
      <c r="K83" s="45"/>
      <c r="L83" s="45"/>
    </row>
    <row r="84" spans="1:12" ht="15.75">
      <c r="A84" s="2"/>
      <c r="B84" s="5"/>
      <c r="C84" s="5"/>
      <c r="D84" s="64"/>
      <c r="E84" s="6"/>
      <c r="F84" s="2"/>
      <c r="G84" s="2"/>
      <c r="H84" s="2"/>
      <c r="I84" s="2"/>
      <c r="J84" s="2"/>
      <c r="K84" s="2"/>
      <c r="L84" s="2"/>
    </row>
    <row r="85" spans="1:12" ht="15.75">
      <c r="A85" s="6"/>
      <c r="B85" s="66"/>
      <c r="C85" s="66"/>
      <c r="D85" s="66"/>
      <c r="E85" s="66"/>
      <c r="F85" s="2"/>
      <c r="G85" s="2"/>
      <c r="H85" s="2"/>
      <c r="I85" s="2"/>
      <c r="J85" s="2"/>
      <c r="K85" s="2"/>
      <c r="L85" s="2"/>
    </row>
    <row r="86" spans="1:12" ht="13.5">
      <c r="A86" s="2"/>
      <c r="B86" s="2"/>
      <c r="C86" s="2"/>
      <c r="D86" s="32"/>
      <c r="E86" s="2"/>
      <c r="F86" s="2"/>
      <c r="G86" s="2"/>
      <c r="H86" s="2"/>
      <c r="I86" s="2"/>
      <c r="J86" s="2"/>
      <c r="K86" s="2"/>
      <c r="L86" s="2"/>
    </row>
    <row r="87" spans="1:12" ht="13.5">
      <c r="A87" s="2"/>
      <c r="B87" s="2"/>
      <c r="C87" s="2"/>
      <c r="D87" s="32"/>
      <c r="E87" s="2"/>
      <c r="F87" s="2"/>
      <c r="G87" s="2"/>
      <c r="H87" s="2"/>
      <c r="I87" s="2"/>
      <c r="J87" s="2"/>
      <c r="K87" s="2"/>
      <c r="L87" s="2"/>
    </row>
    <row r="88" spans="1:12" ht="13.5">
      <c r="A88" s="2"/>
      <c r="B88" s="2"/>
      <c r="C88" s="2"/>
      <c r="D88" s="32"/>
      <c r="E88" s="2"/>
      <c r="F88" s="2"/>
      <c r="G88" s="2"/>
      <c r="H88" s="2"/>
      <c r="I88" s="2"/>
      <c r="J88" s="2"/>
      <c r="K88" s="2"/>
      <c r="L88" s="2"/>
    </row>
    <row r="89" spans="1:12" ht="13.5">
      <c r="A89" s="2"/>
      <c r="B89" s="2"/>
      <c r="C89" s="2"/>
      <c r="D89" s="32"/>
      <c r="E89" s="2"/>
      <c r="F89" s="2"/>
      <c r="G89" s="2"/>
      <c r="H89" s="2"/>
      <c r="I89" s="2"/>
      <c r="J89" s="2"/>
      <c r="K89" s="2"/>
      <c r="L89" s="2"/>
    </row>
    <row r="90" spans="1:12" ht="13.5">
      <c r="A90" s="2"/>
      <c r="B90" s="2"/>
      <c r="C90" s="2"/>
      <c r="D90" s="32"/>
      <c r="E90" s="2"/>
      <c r="F90" s="2"/>
      <c r="G90" s="2"/>
      <c r="H90" s="2"/>
      <c r="I90" s="2"/>
      <c r="J90" s="2"/>
      <c r="K90" s="2"/>
      <c r="L90" s="2"/>
    </row>
    <row r="91" spans="1:12" ht="13.5">
      <c r="A91" s="2"/>
      <c r="B91" s="2"/>
      <c r="C91" s="2"/>
      <c r="D91" s="32"/>
      <c r="E91" s="2"/>
      <c r="F91" s="2"/>
      <c r="G91" s="2"/>
      <c r="H91" s="2"/>
      <c r="I91" s="2"/>
      <c r="J91" s="2"/>
      <c r="K91" s="2"/>
      <c r="L91" s="2"/>
    </row>
    <row r="92" spans="1:12" ht="13.5">
      <c r="A92" s="2"/>
      <c r="B92" s="2"/>
      <c r="C92" s="2"/>
      <c r="D92" s="32"/>
      <c r="E92" s="2"/>
      <c r="F92" s="2"/>
      <c r="G92" s="2"/>
      <c r="H92" s="2"/>
      <c r="I92" s="2"/>
      <c r="J92" s="2"/>
      <c r="K92" s="2"/>
      <c r="L92" s="2"/>
    </row>
    <row r="93" spans="1:12" ht="13.5">
      <c r="A93" s="2"/>
      <c r="B93" s="2"/>
      <c r="C93" s="2"/>
      <c r="D93" s="32"/>
      <c r="E93" s="2"/>
      <c r="F93" s="2"/>
      <c r="G93" s="2"/>
      <c r="H93" s="2"/>
      <c r="I93" s="2"/>
      <c r="J93" s="2"/>
      <c r="K93" s="2"/>
      <c r="L93" s="2"/>
    </row>
    <row r="94" spans="1:12" ht="13.5">
      <c r="A94" s="2"/>
      <c r="B94" s="2"/>
      <c r="C94" s="2"/>
      <c r="D94" s="32"/>
      <c r="E94" s="2"/>
      <c r="F94" s="2"/>
      <c r="G94" s="2"/>
      <c r="H94" s="2"/>
      <c r="I94" s="2"/>
      <c r="J94" s="2"/>
      <c r="K94" s="2"/>
      <c r="L94" s="2"/>
    </row>
    <row r="95" spans="1:12" ht="13.5">
      <c r="A95" s="2"/>
      <c r="B95" s="2"/>
      <c r="C95" s="2"/>
      <c r="D95" s="32"/>
      <c r="E95" s="2"/>
      <c r="F95" s="2"/>
      <c r="G95" s="2"/>
      <c r="H95" s="2"/>
      <c r="I95" s="2"/>
      <c r="J95" s="2"/>
      <c r="K95" s="2"/>
      <c r="L95" s="2"/>
    </row>
    <row r="96" spans="1:12" ht="13.5">
      <c r="A96" s="2"/>
      <c r="B96" s="2"/>
      <c r="C96" s="2"/>
      <c r="D96" s="32"/>
      <c r="E96" s="2"/>
      <c r="F96" s="2"/>
      <c r="G96" s="2"/>
      <c r="H96" s="2"/>
      <c r="I96" s="2"/>
      <c r="J96" s="2"/>
      <c r="K96" s="2"/>
      <c r="L96" s="2"/>
    </row>
    <row r="97" spans="1:12" ht="13.5">
      <c r="A97" s="2"/>
      <c r="B97" s="2"/>
      <c r="C97" s="2"/>
      <c r="D97" s="32"/>
      <c r="E97" s="2"/>
      <c r="F97" s="2"/>
      <c r="G97" s="2"/>
      <c r="H97" s="2"/>
      <c r="I97" s="2"/>
      <c r="J97" s="2"/>
      <c r="K97" s="2"/>
      <c r="L97" s="2"/>
    </row>
    <row r="98" spans="1:5" ht="13.5">
      <c r="A98" s="2"/>
      <c r="B98" s="2"/>
      <c r="C98" s="2"/>
      <c r="D98" s="32"/>
      <c r="E98" s="2"/>
    </row>
    <row r="99" spans="1:5" ht="13.5">
      <c r="A99" s="2"/>
      <c r="B99" s="2"/>
      <c r="C99" s="2"/>
      <c r="D99" s="32"/>
      <c r="E99" s="2"/>
    </row>
    <row r="100" ht="13.5">
      <c r="A100" s="2"/>
    </row>
  </sheetData>
  <sheetProtection/>
  <mergeCells count="3">
    <mergeCell ref="A3:E3"/>
    <mergeCell ref="A4:E4"/>
    <mergeCell ref="A1:I1"/>
  </mergeCells>
  <printOptions/>
  <pageMargins left="0.75" right="0.75" top="0.3" bottom="0.23" header="0.23" footer="0.16"/>
  <pageSetup fitToHeight="1" fitToWidth="1" horizontalDpi="600" verticalDpi="600" orientation="portrait" scale="56"/>
</worksheet>
</file>

<file path=xl/worksheets/sheet6.xml><?xml version="1.0" encoding="utf-8"?>
<worksheet xmlns="http://schemas.openxmlformats.org/spreadsheetml/2006/main" xmlns:r="http://schemas.openxmlformats.org/officeDocument/2006/relationships">
  <dimension ref="B1:O76"/>
  <sheetViews>
    <sheetView showGridLines="0" zoomScalePageLayoutView="0" workbookViewId="0" topLeftCell="A1">
      <selection activeCell="A27" sqref="A27"/>
    </sheetView>
  </sheetViews>
  <sheetFormatPr defaultColWidth="11.421875" defaultRowHeight="12.75"/>
  <cols>
    <col min="1" max="1" width="11.421875" style="105" customWidth="1"/>
    <col min="2" max="2" width="4.421875" style="105" customWidth="1"/>
    <col min="3" max="3" width="72.28125" style="105" bestFit="1" customWidth="1"/>
    <col min="4" max="4" width="9.140625" style="117" customWidth="1"/>
    <col min="5" max="5" width="11.421875" style="105" bestFit="1" customWidth="1"/>
    <col min="6" max="6" width="11.421875" style="106" bestFit="1" customWidth="1"/>
    <col min="7" max="7" width="11.421875" style="105" customWidth="1"/>
    <col min="8" max="9" width="10.00390625" style="105" bestFit="1" customWidth="1"/>
    <col min="10" max="11" width="11.421875" style="105" customWidth="1"/>
    <col min="12" max="12" width="53.8515625" style="105" bestFit="1" customWidth="1"/>
    <col min="13" max="13" width="7.8515625" style="105" customWidth="1"/>
    <col min="14" max="15" width="11.00390625" style="105" bestFit="1" customWidth="1"/>
    <col min="16" max="16384" width="11.421875" style="105" customWidth="1"/>
  </cols>
  <sheetData>
    <row r="1" ht="11.25">
      <c r="D1" s="105"/>
    </row>
    <row r="2" spans="3:12" ht="11.25">
      <c r="C2" s="384" t="s">
        <v>181</v>
      </c>
      <c r="D2" s="384"/>
      <c r="E2" s="384"/>
      <c r="F2" s="384"/>
      <c r="G2" s="384"/>
      <c r="H2" s="384"/>
      <c r="I2" s="384"/>
      <c r="J2" s="384"/>
      <c r="K2" s="384"/>
      <c r="L2" s="384"/>
    </row>
    <row r="3" spans="3:12" ht="11.25">
      <c r="C3" s="133"/>
      <c r="D3" s="133"/>
      <c r="E3" s="133"/>
      <c r="F3" s="95"/>
      <c r="G3" s="134"/>
      <c r="H3" s="133"/>
      <c r="I3" s="133"/>
      <c r="J3" s="133"/>
      <c r="K3" s="133"/>
      <c r="L3" s="133"/>
    </row>
    <row r="4" spans="3:12" ht="11.25">
      <c r="C4" s="384" t="s">
        <v>176</v>
      </c>
      <c r="D4" s="384"/>
      <c r="E4" s="384"/>
      <c r="F4" s="384"/>
      <c r="G4" s="384"/>
      <c r="H4" s="384"/>
      <c r="I4" s="133"/>
      <c r="J4" s="133"/>
      <c r="K4" s="133"/>
      <c r="L4" s="133"/>
    </row>
    <row r="5" spans="3:12" ht="11.25">
      <c r="C5" s="385" t="s">
        <v>175</v>
      </c>
      <c r="D5" s="385"/>
      <c r="E5" s="385"/>
      <c r="F5" s="385"/>
      <c r="G5" s="385"/>
      <c r="H5" s="385"/>
      <c r="I5" s="136"/>
      <c r="J5" s="136"/>
      <c r="K5" s="136"/>
      <c r="L5" s="136"/>
    </row>
    <row r="6" spans="3:12" ht="11.25">
      <c r="C6" s="135"/>
      <c r="D6" s="135"/>
      <c r="E6" s="135"/>
      <c r="F6" s="135"/>
      <c r="G6" s="135"/>
      <c r="H6" s="135"/>
      <c r="I6" s="136"/>
      <c r="J6" s="136"/>
      <c r="K6" s="136"/>
      <c r="L6" s="136"/>
    </row>
    <row r="7" spans="3:12" ht="11.25">
      <c r="C7" s="135"/>
      <c r="D7" s="135"/>
      <c r="E7" s="135"/>
      <c r="F7" s="135"/>
      <c r="G7" s="135"/>
      <c r="H7" s="135"/>
      <c r="I7" s="136"/>
      <c r="J7" s="136"/>
      <c r="K7" s="136"/>
      <c r="L7" s="136"/>
    </row>
    <row r="8" spans="3:12" ht="12" thickBot="1">
      <c r="C8" s="135"/>
      <c r="D8" s="135"/>
      <c r="E8" s="135"/>
      <c r="F8" s="135"/>
      <c r="G8" s="135"/>
      <c r="H8" s="135"/>
      <c r="I8" s="136"/>
      <c r="J8" s="136"/>
      <c r="K8" s="136"/>
      <c r="L8" s="136"/>
    </row>
    <row r="9" spans="2:15" ht="22.5">
      <c r="B9" s="103" t="s">
        <v>245</v>
      </c>
      <c r="C9" s="103"/>
      <c r="D9" s="114" t="s">
        <v>252</v>
      </c>
      <c r="E9" s="103" t="s">
        <v>253</v>
      </c>
      <c r="F9" s="104" t="s">
        <v>254</v>
      </c>
      <c r="H9" s="105">
        <v>2011</v>
      </c>
      <c r="I9" s="105">
        <v>2011</v>
      </c>
      <c r="K9" s="137"/>
      <c r="L9" s="138"/>
      <c r="M9" s="139" t="s">
        <v>34</v>
      </c>
      <c r="N9" s="140" t="s">
        <v>35</v>
      </c>
      <c r="O9" s="141" t="s">
        <v>35</v>
      </c>
    </row>
    <row r="10" spans="2:15" ht="11.25">
      <c r="B10" s="119" t="s">
        <v>183</v>
      </c>
      <c r="C10" s="120" t="s">
        <v>184</v>
      </c>
      <c r="D10" s="115" t="s">
        <v>255</v>
      </c>
      <c r="E10" s="121">
        <v>91906515.27</v>
      </c>
      <c r="F10" s="122">
        <v>89348373.77</v>
      </c>
      <c r="H10" s="131">
        <f>+SUM(H11:H16)</f>
        <v>91906515</v>
      </c>
      <c r="I10" s="131">
        <f>+SUM(I11:I16)</f>
        <v>89348373</v>
      </c>
      <c r="K10" s="142"/>
      <c r="L10" s="143"/>
      <c r="M10" s="143" t="s">
        <v>36</v>
      </c>
      <c r="N10" s="144">
        <v>2011</v>
      </c>
      <c r="O10" s="145">
        <v>2010</v>
      </c>
    </row>
    <row r="11" spans="2:15" ht="11.25">
      <c r="B11" s="107" t="s">
        <v>185</v>
      </c>
      <c r="C11" s="108" t="s">
        <v>59</v>
      </c>
      <c r="D11" s="116"/>
      <c r="E11" s="159">
        <f>-+'[1]Pérdidas y ganancias'!$J$8</f>
        <v>62913369</v>
      </c>
      <c r="F11" s="109">
        <v>50943099.47</v>
      </c>
      <c r="H11" s="159">
        <f>-+'[1]Pérdidas y ganancias'!$J$8</f>
        <v>62913369</v>
      </c>
      <c r="I11" s="106">
        <v>50943099</v>
      </c>
      <c r="K11" s="146"/>
      <c r="L11" s="147"/>
      <c r="M11" s="148"/>
      <c r="N11" s="149"/>
      <c r="O11" s="150"/>
    </row>
    <row r="12" spans="2:15" ht="11.25">
      <c r="B12" s="107" t="s">
        <v>186</v>
      </c>
      <c r="C12" s="108" t="s">
        <v>187</v>
      </c>
      <c r="D12" s="116"/>
      <c r="E12" s="112">
        <v>32550</v>
      </c>
      <c r="F12" s="109">
        <v>2895531.39</v>
      </c>
      <c r="H12" s="106">
        <v>32550</v>
      </c>
      <c r="I12" s="106">
        <v>2895531</v>
      </c>
      <c r="K12" s="151"/>
      <c r="L12" s="152" t="s">
        <v>58</v>
      </c>
      <c r="M12" s="153"/>
      <c r="N12" s="154"/>
      <c r="O12" s="155"/>
    </row>
    <row r="13" spans="2:15" ht="11.25">
      <c r="B13" s="107" t="s">
        <v>188</v>
      </c>
      <c r="C13" s="108" t="s">
        <v>189</v>
      </c>
      <c r="D13" s="116"/>
      <c r="E13" s="113">
        <v>0</v>
      </c>
      <c r="F13" s="111">
        <v>0</v>
      </c>
      <c r="H13" s="175">
        <v>0</v>
      </c>
      <c r="I13" s="175">
        <v>0</v>
      </c>
      <c r="K13" s="146"/>
      <c r="L13" s="152" t="s">
        <v>270</v>
      </c>
      <c r="M13" s="153" t="s">
        <v>178</v>
      </c>
      <c r="N13" s="156">
        <f>+SUM(N14:N16)</f>
        <v>91906515</v>
      </c>
      <c r="O13" s="157">
        <f>+SUM(O14:O16)</f>
        <v>89348373</v>
      </c>
    </row>
    <row r="14" spans="2:15" ht="11.25">
      <c r="B14" s="107" t="s">
        <v>190</v>
      </c>
      <c r="C14" s="108" t="s">
        <v>191</v>
      </c>
      <c r="D14" s="116"/>
      <c r="E14" s="113">
        <v>0</v>
      </c>
      <c r="F14" s="109">
        <v>16122.95</v>
      </c>
      <c r="H14" s="175">
        <v>0</v>
      </c>
      <c r="I14" s="106">
        <v>16123</v>
      </c>
      <c r="K14" s="146"/>
      <c r="L14" s="158" t="s">
        <v>59</v>
      </c>
      <c r="M14" s="153"/>
      <c r="N14" s="159">
        <f>-+'[1]Pérdidas y ganancias'!$J$8</f>
        <v>62913369</v>
      </c>
      <c r="O14" s="160">
        <f>-+'[1]Pérdidas y ganancias'!$L$8</f>
        <v>50943099</v>
      </c>
    </row>
    <row r="15" spans="2:15" ht="11.25">
      <c r="B15" s="107" t="s">
        <v>192</v>
      </c>
      <c r="C15" s="108" t="s">
        <v>193</v>
      </c>
      <c r="D15" s="116"/>
      <c r="E15" s="112">
        <v>28960595.51</v>
      </c>
      <c r="F15" s="109">
        <v>35446667.49</v>
      </c>
      <c r="H15" s="106">
        <v>28960596</v>
      </c>
      <c r="I15" s="106">
        <v>35446668</v>
      </c>
      <c r="K15" s="146"/>
      <c r="L15" s="158" t="s">
        <v>60</v>
      </c>
      <c r="M15" s="153"/>
      <c r="N15" s="161">
        <f>-+'[1]Pérdidas y ganancias'!$J$9</f>
        <v>32550</v>
      </c>
      <c r="O15" s="162">
        <f>-+'[1]Pérdidas y ganancias'!$L$9</f>
        <v>2958607</v>
      </c>
    </row>
    <row r="16" spans="2:15" ht="11.25">
      <c r="B16" s="107" t="s">
        <v>194</v>
      </c>
      <c r="C16" s="108" t="s">
        <v>195</v>
      </c>
      <c r="D16" s="116"/>
      <c r="E16" s="113">
        <v>0</v>
      </c>
      <c r="F16" s="109">
        <v>46952.47</v>
      </c>
      <c r="H16" s="106"/>
      <c r="I16" s="106">
        <v>46952</v>
      </c>
      <c r="K16" s="146"/>
      <c r="L16" s="163" t="s">
        <v>119</v>
      </c>
      <c r="M16" s="153"/>
      <c r="N16" s="161">
        <f>-+'[1]Pérdidas y ganancias'!$J$21</f>
        <v>28960596</v>
      </c>
      <c r="O16" s="162">
        <f>-+'[1]Pérdidas y ganancias'!$L$21</f>
        <v>35446667</v>
      </c>
    </row>
    <row r="17" spans="2:15" ht="11.25">
      <c r="B17" s="107" t="s">
        <v>196</v>
      </c>
      <c r="C17" s="108" t="s">
        <v>197</v>
      </c>
      <c r="D17" s="116"/>
      <c r="E17" s="113">
        <v>0</v>
      </c>
      <c r="F17" s="111">
        <v>0</v>
      </c>
      <c r="H17" s="175">
        <v>0</v>
      </c>
      <c r="I17" s="175">
        <v>0</v>
      </c>
      <c r="K17" s="146"/>
      <c r="L17" s="158" t="s">
        <v>267</v>
      </c>
      <c r="M17" s="153"/>
      <c r="N17" s="164">
        <v>0</v>
      </c>
      <c r="O17" s="157">
        <v>-521482.92</v>
      </c>
    </row>
    <row r="18" spans="2:15" ht="11.25">
      <c r="B18" s="107" t="s">
        <v>198</v>
      </c>
      <c r="C18" s="108" t="s">
        <v>199</v>
      </c>
      <c r="D18" s="116"/>
      <c r="E18" s="113">
        <v>0</v>
      </c>
      <c r="F18" s="111">
        <v>0</v>
      </c>
      <c r="H18" s="175">
        <v>0</v>
      </c>
      <c r="I18" s="175">
        <v>0</v>
      </c>
      <c r="K18" s="146"/>
      <c r="L18" s="163"/>
      <c r="M18" s="153"/>
      <c r="N18" s="161"/>
      <c r="O18" s="162"/>
    </row>
    <row r="19" spans="2:15" ht="11.25">
      <c r="B19" s="119" t="s">
        <v>200</v>
      </c>
      <c r="C19" s="120" t="s">
        <v>201</v>
      </c>
      <c r="D19" s="123"/>
      <c r="E19" s="172">
        <v>-959050.06</v>
      </c>
      <c r="F19" s="122">
        <v>-521482.92</v>
      </c>
      <c r="H19" s="174">
        <v>0</v>
      </c>
      <c r="I19" s="131">
        <v>-521483</v>
      </c>
      <c r="K19" s="146"/>
      <c r="L19" s="152" t="s">
        <v>114</v>
      </c>
      <c r="M19" s="153"/>
      <c r="N19" s="156">
        <f>-+'[1]Pérdidas y ganancias'!$J$13</f>
        <v>134681</v>
      </c>
      <c r="O19" s="157">
        <f>-+'[1]Pérdidas y ganancias'!$L$13</f>
        <v>76111</v>
      </c>
    </row>
    <row r="20" spans="2:15" ht="11.25">
      <c r="B20" s="107" t="s">
        <v>185</v>
      </c>
      <c r="C20" s="108" t="s">
        <v>202</v>
      </c>
      <c r="D20" s="116"/>
      <c r="E20" s="112">
        <v>-959050.06</v>
      </c>
      <c r="F20" s="109">
        <v>-521482.92</v>
      </c>
      <c r="H20" s="106">
        <v>-959050</v>
      </c>
      <c r="I20" s="106">
        <v>-521483</v>
      </c>
      <c r="K20" s="146"/>
      <c r="L20" s="152" t="s">
        <v>61</v>
      </c>
      <c r="M20" s="153" t="s">
        <v>179</v>
      </c>
      <c r="N20" s="156">
        <f>+SUM(N21:N22)</f>
        <v>-2142457</v>
      </c>
      <c r="O20" s="157">
        <f>+SUM(O21:O22)</f>
        <v>-1906582</v>
      </c>
    </row>
    <row r="21" spans="2:15" ht="11.25">
      <c r="B21" s="107" t="s">
        <v>186</v>
      </c>
      <c r="C21" s="108" t="s">
        <v>203</v>
      </c>
      <c r="D21" s="116"/>
      <c r="E21" s="113">
        <v>0</v>
      </c>
      <c r="F21" s="111">
        <v>0</v>
      </c>
      <c r="H21" s="175">
        <v>0</v>
      </c>
      <c r="I21" s="175">
        <v>0</v>
      </c>
      <c r="K21" s="146"/>
      <c r="L21" s="158" t="s">
        <v>115</v>
      </c>
      <c r="M21" s="153"/>
      <c r="N21" s="161">
        <f>-+'[1]Pérdidas y ganancias'!$J$16</f>
        <v>-2099111</v>
      </c>
      <c r="O21" s="162">
        <f>-+'[1]Pérdidas y ganancias'!$L$16</f>
        <v>-1868845</v>
      </c>
    </row>
    <row r="22" spans="2:15" ht="11.25">
      <c r="B22" s="107" t="s">
        <v>188</v>
      </c>
      <c r="C22" s="108" t="s">
        <v>204</v>
      </c>
      <c r="D22" s="116"/>
      <c r="E22" s="113">
        <v>0</v>
      </c>
      <c r="F22" s="111">
        <v>0</v>
      </c>
      <c r="H22" s="175">
        <v>0</v>
      </c>
      <c r="I22" s="175">
        <v>0</v>
      </c>
      <c r="K22" s="151"/>
      <c r="L22" s="158" t="s">
        <v>116</v>
      </c>
      <c r="M22" s="153"/>
      <c r="N22" s="161">
        <f>-+'[1]Pérdidas y ganancias'!$J$18</f>
        <v>-43346</v>
      </c>
      <c r="O22" s="162">
        <f>-+'[1]Pérdidas y ganancias'!$L$18</f>
        <v>-37737</v>
      </c>
    </row>
    <row r="23" spans="2:15" ht="11.25">
      <c r="B23" s="119" t="s">
        <v>205</v>
      </c>
      <c r="C23" s="120" t="s">
        <v>206</v>
      </c>
      <c r="D23" s="123"/>
      <c r="E23" s="124">
        <v>0</v>
      </c>
      <c r="F23" s="125">
        <v>0</v>
      </c>
      <c r="H23" s="175">
        <v>0</v>
      </c>
      <c r="I23" s="175">
        <v>0</v>
      </c>
      <c r="K23" s="151"/>
      <c r="L23" s="152" t="s">
        <v>117</v>
      </c>
      <c r="M23" s="153"/>
      <c r="N23" s="156">
        <f>+SUM(N24:N25)</f>
        <v>76185</v>
      </c>
      <c r="O23" s="157">
        <f>+SUM(O24:O25)</f>
        <v>78025</v>
      </c>
    </row>
    <row r="24" spans="2:15" ht="11.25">
      <c r="B24" s="119" t="s">
        <v>207</v>
      </c>
      <c r="C24" s="120" t="s">
        <v>208</v>
      </c>
      <c r="D24" s="123"/>
      <c r="E24" s="121">
        <v>134680.98</v>
      </c>
      <c r="F24" s="122">
        <v>76111.26</v>
      </c>
      <c r="H24" s="131">
        <v>134681</v>
      </c>
      <c r="I24" s="131">
        <v>76111</v>
      </c>
      <c r="K24" s="146"/>
      <c r="L24" s="163" t="s">
        <v>118</v>
      </c>
      <c r="M24" s="153"/>
      <c r="N24" s="161">
        <f>-+'[1]Pérdidas y ganancias'!$J$20</f>
        <v>76185</v>
      </c>
      <c r="O24" s="162">
        <f>-+'[1]Pérdidas y ganancias'!$L$20</f>
        <v>78025</v>
      </c>
    </row>
    <row r="25" spans="2:15" ht="11.25">
      <c r="B25" s="119" t="s">
        <v>209</v>
      </c>
      <c r="C25" s="120" t="s">
        <v>61</v>
      </c>
      <c r="D25" s="116" t="s">
        <v>256</v>
      </c>
      <c r="E25" s="121">
        <v>-2142456.75</v>
      </c>
      <c r="F25" s="122">
        <v>-1906582.06</v>
      </c>
      <c r="H25" s="131">
        <f>+SUM(H26:H29)</f>
        <v>-2142457</v>
      </c>
      <c r="I25" s="131">
        <f>+SUM(I26:I29)</f>
        <v>-1906582</v>
      </c>
      <c r="K25" s="146"/>
      <c r="L25" s="163"/>
      <c r="M25" s="153"/>
      <c r="N25" s="161"/>
      <c r="O25" s="162"/>
    </row>
    <row r="26" spans="2:15" ht="11.25">
      <c r="B26" s="107" t="s">
        <v>185</v>
      </c>
      <c r="C26" s="108" t="s">
        <v>210</v>
      </c>
      <c r="D26" s="116"/>
      <c r="E26" s="112">
        <v>-2099110.7</v>
      </c>
      <c r="F26" s="109">
        <v>-1868844.77</v>
      </c>
      <c r="H26" s="106">
        <v>-2099111</v>
      </c>
      <c r="I26" s="106">
        <v>-1868845</v>
      </c>
      <c r="K26" s="146"/>
      <c r="L26" s="152" t="s">
        <v>62</v>
      </c>
      <c r="M26" s="153"/>
      <c r="N26" s="156">
        <f>+SUM(N27:N28)</f>
        <v>-36216690</v>
      </c>
      <c r="O26" s="157">
        <f>+SUM(O27:O28)</f>
        <v>-36369723</v>
      </c>
    </row>
    <row r="27" spans="2:15" ht="11.25">
      <c r="B27" s="107" t="s">
        <v>186</v>
      </c>
      <c r="C27" s="108" t="s">
        <v>115</v>
      </c>
      <c r="D27" s="116"/>
      <c r="E27" s="113">
        <v>0</v>
      </c>
      <c r="F27" s="111">
        <v>0</v>
      </c>
      <c r="H27" s="175">
        <v>0</v>
      </c>
      <c r="I27" s="175">
        <v>0</v>
      </c>
      <c r="K27" s="146"/>
      <c r="L27" s="158" t="s">
        <v>120</v>
      </c>
      <c r="M27" s="153"/>
      <c r="N27" s="161">
        <f>-+'[1]Pérdidas y ganancias'!$J$23</f>
        <v>-28476377</v>
      </c>
      <c r="O27" s="162">
        <f>-+'[1]Pérdidas y ganancias'!$L$23</f>
        <v>-28513397</v>
      </c>
    </row>
    <row r="28" spans="2:15" ht="11.25">
      <c r="B28" s="107" t="s">
        <v>188</v>
      </c>
      <c r="C28" s="108" t="s">
        <v>211</v>
      </c>
      <c r="D28" s="116"/>
      <c r="E28" s="113">
        <v>0</v>
      </c>
      <c r="F28" s="111">
        <v>0</v>
      </c>
      <c r="H28" s="175">
        <v>0</v>
      </c>
      <c r="I28" s="175">
        <v>0</v>
      </c>
      <c r="K28" s="146"/>
      <c r="L28" s="158" t="s">
        <v>63</v>
      </c>
      <c r="M28" s="153" t="s">
        <v>180</v>
      </c>
      <c r="N28" s="161">
        <f>-+'[1]Pérdidas y ganancias'!$J$24</f>
        <v>-7740313</v>
      </c>
      <c r="O28" s="162">
        <f>-+'[1]Pérdidas y ganancias'!$L$24</f>
        <v>-7856326</v>
      </c>
    </row>
    <row r="29" spans="2:15" ht="11.25">
      <c r="B29" s="107" t="s">
        <v>190</v>
      </c>
      <c r="C29" s="108" t="s">
        <v>212</v>
      </c>
      <c r="D29" s="116"/>
      <c r="E29" s="112">
        <v>-43346.05</v>
      </c>
      <c r="F29" s="109">
        <v>-37737.29</v>
      </c>
      <c r="H29" s="106">
        <v>-43346</v>
      </c>
      <c r="I29" s="106">
        <v>-37737</v>
      </c>
      <c r="K29" s="151"/>
      <c r="L29" s="152" t="s">
        <v>121</v>
      </c>
      <c r="M29" s="153"/>
      <c r="N29" s="156">
        <f>+SUM(N30:N33)</f>
        <v>-53414087</v>
      </c>
      <c r="O29" s="157">
        <f>+SUM(O30:O32)</f>
        <v>-49980175</v>
      </c>
    </row>
    <row r="30" spans="2:15" ht="11.25">
      <c r="B30" s="119" t="s">
        <v>213</v>
      </c>
      <c r="C30" s="120" t="s">
        <v>214</v>
      </c>
      <c r="D30" s="123"/>
      <c r="E30" s="121">
        <v>76185.07</v>
      </c>
      <c r="F30" s="122">
        <v>78025.24</v>
      </c>
      <c r="H30" s="131">
        <f>+SUM(H31:H33)</f>
        <v>76185</v>
      </c>
      <c r="I30" s="131">
        <f>+SUM(I31:I33)</f>
        <v>78025</v>
      </c>
      <c r="K30" s="151"/>
      <c r="L30" s="158" t="s">
        <v>65</v>
      </c>
      <c r="M30" s="153"/>
      <c r="N30" s="161">
        <f>-+'[1]Pérdidas y ganancias'!$J$27+1</f>
        <v>-51962957</v>
      </c>
      <c r="O30" s="162">
        <f>-+'[1]Pérdidas y ganancias'!$L$27</f>
        <v>-49878028</v>
      </c>
    </row>
    <row r="31" spans="2:15" ht="11.25">
      <c r="B31" s="107" t="s">
        <v>185</v>
      </c>
      <c r="C31" s="108" t="s">
        <v>215</v>
      </c>
      <c r="D31" s="116"/>
      <c r="E31" s="112">
        <v>14000</v>
      </c>
      <c r="F31" s="109">
        <v>78025.24</v>
      </c>
      <c r="H31" s="106">
        <v>14000</v>
      </c>
      <c r="I31" s="106">
        <v>78025</v>
      </c>
      <c r="K31" s="151"/>
      <c r="L31" s="158" t="s">
        <v>66</v>
      </c>
      <c r="M31" s="153"/>
      <c r="N31" s="161">
        <f>-+'[1]Pérdidas y ganancias'!$J$28</f>
        <v>-111043</v>
      </c>
      <c r="O31" s="162">
        <f>-+'[1]Pérdidas y ganancias'!$L$28</f>
        <v>-9221</v>
      </c>
    </row>
    <row r="32" spans="2:15" ht="11.25">
      <c r="B32" s="107" t="s">
        <v>186</v>
      </c>
      <c r="C32" s="108" t="s">
        <v>216</v>
      </c>
      <c r="D32" s="116"/>
      <c r="E32" s="113">
        <v>0</v>
      </c>
      <c r="F32" s="111">
        <v>0</v>
      </c>
      <c r="H32" s="175">
        <v>0</v>
      </c>
      <c r="I32" s="175">
        <v>0</v>
      </c>
      <c r="K32" s="146"/>
      <c r="L32" s="158" t="s">
        <v>122</v>
      </c>
      <c r="M32" s="153"/>
      <c r="N32" s="161">
        <f>-+'[1]Pérdidas y ganancias'!$J$29</f>
        <v>-1328830</v>
      </c>
      <c r="O32" s="162">
        <f>-+'[1]Pérdidas y ganancias'!$L$29</f>
        <v>-92926</v>
      </c>
    </row>
    <row r="33" spans="2:15" ht="11.25">
      <c r="B33" s="107" t="s">
        <v>188</v>
      </c>
      <c r="C33" s="108" t="s">
        <v>118</v>
      </c>
      <c r="D33" s="116"/>
      <c r="E33" s="112">
        <v>62185.07</v>
      </c>
      <c r="F33" s="111">
        <v>0</v>
      </c>
      <c r="H33" s="106">
        <v>62185</v>
      </c>
      <c r="I33" s="175">
        <v>0</v>
      </c>
      <c r="K33" s="146"/>
      <c r="L33" s="158" t="s">
        <v>67</v>
      </c>
      <c r="M33" s="153"/>
      <c r="N33" s="161">
        <f>-+'[1]Pérdidas y ganancias'!$J$30</f>
        <v>-11257</v>
      </c>
      <c r="O33" s="165">
        <f>+'[1]Pérdidas y ganancias'!$L$30</f>
        <v>0</v>
      </c>
    </row>
    <row r="34" spans="2:15" ht="11.25">
      <c r="B34" s="119" t="s">
        <v>217</v>
      </c>
      <c r="C34" s="120" t="s">
        <v>62</v>
      </c>
      <c r="D34" s="123"/>
      <c r="E34" s="121">
        <v>-36216690.46</v>
      </c>
      <c r="F34" s="122">
        <v>-36369722.97</v>
      </c>
      <c r="H34" s="131">
        <f>+SUM(H35:H36)</f>
        <v>-36216690</v>
      </c>
      <c r="I34" s="131">
        <f>+SUM(I35:I36)</f>
        <v>-36369723</v>
      </c>
      <c r="K34" s="146"/>
      <c r="L34" s="152" t="s">
        <v>123</v>
      </c>
      <c r="M34" s="153"/>
      <c r="N34" s="156">
        <f>-+'[1]Pérdidas y ganancias'!$J$32</f>
        <v>-10922706</v>
      </c>
      <c r="O34" s="157">
        <f>-+'[1]Pérdidas y ganancias'!$L$32</f>
        <v>-10797793</v>
      </c>
    </row>
    <row r="35" spans="2:15" ht="11.25">
      <c r="B35" s="107" t="s">
        <v>185</v>
      </c>
      <c r="C35" s="108" t="s">
        <v>120</v>
      </c>
      <c r="D35" s="116"/>
      <c r="E35" s="112">
        <v>-28476377.21</v>
      </c>
      <c r="F35" s="109">
        <v>-28513396.81</v>
      </c>
      <c r="H35" s="106">
        <v>-28476377</v>
      </c>
      <c r="I35" s="106">
        <v>-28513397</v>
      </c>
      <c r="K35" s="146"/>
      <c r="L35" s="152" t="s">
        <v>124</v>
      </c>
      <c r="M35" s="153"/>
      <c r="N35" s="156">
        <f>-+'[1]Pérdidas y ganancias'!$J$34</f>
        <v>9790946</v>
      </c>
      <c r="O35" s="157">
        <f>-+'[1]Pérdidas y ganancias'!$L$34</f>
        <v>9928604</v>
      </c>
    </row>
    <row r="36" spans="2:15" ht="11.25">
      <c r="B36" s="107" t="s">
        <v>186</v>
      </c>
      <c r="C36" s="108" t="s">
        <v>63</v>
      </c>
      <c r="D36" s="116" t="s">
        <v>257</v>
      </c>
      <c r="E36" s="112">
        <v>-7740313.25</v>
      </c>
      <c r="F36" s="109">
        <v>-7856326.16</v>
      </c>
      <c r="H36" s="106">
        <v>-7740313</v>
      </c>
      <c r="I36" s="106">
        <v>-7856326</v>
      </c>
      <c r="K36" s="146"/>
      <c r="L36" s="152" t="s">
        <v>125</v>
      </c>
      <c r="M36" s="153"/>
      <c r="N36" s="156">
        <f>+SUM(N37:N37)</f>
        <v>101999</v>
      </c>
      <c r="O36" s="157">
        <f>+SUM(O37:O37)</f>
        <v>-291327</v>
      </c>
    </row>
    <row r="37" spans="2:15" ht="11.25">
      <c r="B37" s="107" t="s">
        <v>188</v>
      </c>
      <c r="C37" s="108" t="s">
        <v>64</v>
      </c>
      <c r="D37" s="116"/>
      <c r="E37" s="113">
        <v>0</v>
      </c>
      <c r="F37" s="111">
        <v>0</v>
      </c>
      <c r="H37" s="175">
        <v>0</v>
      </c>
      <c r="I37" s="175">
        <v>0</v>
      </c>
      <c r="K37" s="146"/>
      <c r="L37" s="158" t="s">
        <v>126</v>
      </c>
      <c r="M37" s="153"/>
      <c r="N37" s="161">
        <f>-+'[1]Pérdidas y ganancias'!$J$38</f>
        <v>101999</v>
      </c>
      <c r="O37" s="162">
        <f>-+'[1]Pérdidas y ganancias'!$L$38</f>
        <v>-291327</v>
      </c>
    </row>
    <row r="38" spans="2:15" ht="11.25">
      <c r="B38" s="119" t="s">
        <v>218</v>
      </c>
      <c r="C38" s="120" t="s">
        <v>121</v>
      </c>
      <c r="D38" s="123"/>
      <c r="E38" s="154">
        <v>-52455038.78000001</v>
      </c>
      <c r="F38" s="122">
        <v>-49980175.1</v>
      </c>
      <c r="H38" s="131">
        <f>+SUM(H39:H42)</f>
        <v>-53414087</v>
      </c>
      <c r="I38" s="131">
        <f>+SUM(I39:I41)</f>
        <v>-49980175</v>
      </c>
      <c r="K38" s="146"/>
      <c r="L38" s="166" t="s">
        <v>171</v>
      </c>
      <c r="M38" s="167"/>
      <c r="N38" s="156">
        <f>+N39</f>
        <v>-128938</v>
      </c>
      <c r="O38" s="168">
        <f>O39</f>
        <v>-14397</v>
      </c>
    </row>
    <row r="39" spans="2:15" ht="11.25">
      <c r="B39" s="107" t="s">
        <v>185</v>
      </c>
      <c r="C39" s="108" t="s">
        <v>65</v>
      </c>
      <c r="D39" s="116"/>
      <c r="E39" s="149">
        <v>-51962957.410000004</v>
      </c>
      <c r="F39" s="109">
        <v>-49878027.65</v>
      </c>
      <c r="H39" s="106">
        <v>-51962957</v>
      </c>
      <c r="I39" s="106">
        <v>-49878028</v>
      </c>
      <c r="K39" s="146"/>
      <c r="L39" s="163" t="s">
        <v>172</v>
      </c>
      <c r="M39" s="153"/>
      <c r="N39" s="161">
        <f>-+'[1]Pérdidas y ganancias'!$J$41</f>
        <v>-128938</v>
      </c>
      <c r="O39" s="162">
        <f>-+'[1]Pérdidas y ganancias'!$L$41</f>
        <v>-14397</v>
      </c>
    </row>
    <row r="40" spans="2:15" ht="11.25">
      <c r="B40" s="107" t="s">
        <v>186</v>
      </c>
      <c r="C40" s="108" t="s">
        <v>66</v>
      </c>
      <c r="D40" s="116"/>
      <c r="E40" s="149">
        <v>-111043.67</v>
      </c>
      <c r="F40" s="109">
        <v>-9218.39</v>
      </c>
      <c r="H40" s="106">
        <v>-111043</v>
      </c>
      <c r="I40" s="106">
        <v>-9218</v>
      </c>
      <c r="K40" s="146"/>
      <c r="L40" s="163"/>
      <c r="M40" s="153"/>
      <c r="N40" s="161"/>
      <c r="O40" s="162"/>
    </row>
    <row r="41" spans="2:15" ht="11.25">
      <c r="B41" s="107" t="s">
        <v>188</v>
      </c>
      <c r="C41" s="108" t="s">
        <v>219</v>
      </c>
      <c r="D41" s="116"/>
      <c r="E41" s="149">
        <v>-381037.7</v>
      </c>
      <c r="F41" s="109">
        <v>-92929.06</v>
      </c>
      <c r="H41" s="173">
        <f>-+'[1]Pérdidas y ganancias'!$J$29</f>
        <v>-1328830</v>
      </c>
      <c r="I41" s="106">
        <v>-92929</v>
      </c>
      <c r="K41" s="146"/>
      <c r="L41" s="152" t="s">
        <v>129</v>
      </c>
      <c r="M41" s="153"/>
      <c r="N41" s="169">
        <f>+N38+N36+N35+N34+N29+N26+N23+N20+N13+N17+N19</f>
        <v>-814552</v>
      </c>
      <c r="O41" s="169">
        <f>+O38+O36+O35+O34+O29+O26+O23+O20+O13+O17+O19</f>
        <v>-450366.9199999999</v>
      </c>
    </row>
    <row r="42" spans="2:9" ht="11.25">
      <c r="B42" s="107" t="s">
        <v>190</v>
      </c>
      <c r="C42" s="108" t="s">
        <v>67</v>
      </c>
      <c r="D42" s="116"/>
      <c r="E42" s="161">
        <f>-+'[1]Pérdidas y ganancias'!$J$30</f>
        <v>-11257</v>
      </c>
      <c r="F42" s="111">
        <v>0</v>
      </c>
      <c r="H42" s="173">
        <f>-+'[1]Pérdidas y ganancias'!$J$30</f>
        <v>-11257</v>
      </c>
      <c r="I42" s="175">
        <v>0</v>
      </c>
    </row>
    <row r="43" spans="2:9" ht="11.25">
      <c r="B43" s="119" t="s">
        <v>220</v>
      </c>
      <c r="C43" s="120" t="s">
        <v>123</v>
      </c>
      <c r="D43" s="123"/>
      <c r="E43" s="121">
        <v>-10922705.85</v>
      </c>
      <c r="F43" s="122">
        <v>-10797793.3</v>
      </c>
      <c r="H43" s="131">
        <v>-10922706</v>
      </c>
      <c r="I43" s="131">
        <v>-10797793</v>
      </c>
    </row>
    <row r="44" spans="2:9" ht="11.25">
      <c r="B44" s="119" t="s">
        <v>221</v>
      </c>
      <c r="C44" s="120" t="s">
        <v>222</v>
      </c>
      <c r="D44" s="123"/>
      <c r="E44" s="121">
        <v>9790945.95</v>
      </c>
      <c r="F44" s="122">
        <v>9928604.23</v>
      </c>
      <c r="H44" s="131">
        <v>9790946</v>
      </c>
      <c r="I44" s="131">
        <v>9928604</v>
      </c>
    </row>
    <row r="45" spans="2:9" ht="11.25">
      <c r="B45" s="119" t="s">
        <v>223</v>
      </c>
      <c r="C45" s="120" t="s">
        <v>224</v>
      </c>
      <c r="D45" s="123"/>
      <c r="E45" s="124">
        <v>0</v>
      </c>
      <c r="F45" s="125">
        <v>0</v>
      </c>
      <c r="H45" s="175">
        <v>0</v>
      </c>
      <c r="I45" s="175">
        <v>0</v>
      </c>
    </row>
    <row r="46" spans="2:9" ht="11.25">
      <c r="B46" s="119" t="s">
        <v>225</v>
      </c>
      <c r="C46" s="120" t="s">
        <v>226</v>
      </c>
      <c r="D46" s="123"/>
      <c r="E46" s="121">
        <v>101998.94</v>
      </c>
      <c r="F46" s="122">
        <v>-291326.88</v>
      </c>
      <c r="H46" s="131">
        <v>101999</v>
      </c>
      <c r="I46" s="131">
        <v>-291327</v>
      </c>
    </row>
    <row r="47" spans="2:9" ht="11.25">
      <c r="B47" s="107" t="s">
        <v>185</v>
      </c>
      <c r="C47" s="108" t="s">
        <v>126</v>
      </c>
      <c r="D47" s="116"/>
      <c r="E47" s="112">
        <v>101998.94</v>
      </c>
      <c r="F47" s="109">
        <v>-291326.88</v>
      </c>
      <c r="H47" s="106">
        <v>101999</v>
      </c>
      <c r="I47" s="106">
        <v>-291327</v>
      </c>
    </row>
    <row r="48" spans="2:9" ht="11.25">
      <c r="B48" s="107" t="s">
        <v>186</v>
      </c>
      <c r="C48" s="108" t="s">
        <v>127</v>
      </c>
      <c r="D48" s="116"/>
      <c r="E48" s="113">
        <v>0</v>
      </c>
      <c r="F48" s="111">
        <v>0</v>
      </c>
      <c r="H48" s="175">
        <v>0</v>
      </c>
      <c r="I48" s="175">
        <v>0</v>
      </c>
    </row>
    <row r="49" spans="2:9" ht="11.25">
      <c r="B49" s="119" t="s">
        <v>227</v>
      </c>
      <c r="C49" s="120" t="s">
        <v>171</v>
      </c>
      <c r="D49" s="123"/>
      <c r="E49" s="121">
        <v>-128937.33</v>
      </c>
      <c r="F49" s="122">
        <v>-14396.84</v>
      </c>
      <c r="H49" s="131">
        <v>-128938</v>
      </c>
      <c r="I49" s="131">
        <v>-14396</v>
      </c>
    </row>
    <row r="50" spans="2:9" ht="11.25">
      <c r="B50" s="110"/>
      <c r="C50" s="108"/>
      <c r="D50" s="116"/>
      <c r="E50" s="113">
        <v>0</v>
      </c>
      <c r="F50" s="111">
        <v>0</v>
      </c>
      <c r="H50" s="176">
        <v>0</v>
      </c>
      <c r="I50" s="176">
        <v>0</v>
      </c>
    </row>
    <row r="51" spans="2:9" ht="11.25">
      <c r="B51" s="119" t="s">
        <v>246</v>
      </c>
      <c r="C51" s="120" t="s">
        <v>228</v>
      </c>
      <c r="D51" s="123"/>
      <c r="E51" s="121">
        <v>-814553.0200000195</v>
      </c>
      <c r="F51" s="122">
        <v>-450365.57</v>
      </c>
      <c r="H51" s="131">
        <f>+H49+H46+H44+H43+H38+H34+H30+H25+H24+H19+H10</f>
        <v>-814552</v>
      </c>
      <c r="I51" s="131">
        <f>+I49+I46+I44+I43+I38+I34+I30+I25+I24+I19+I10</f>
        <v>-450366</v>
      </c>
    </row>
    <row r="52" spans="2:9" ht="11.25">
      <c r="B52" s="119" t="s">
        <v>229</v>
      </c>
      <c r="C52" s="120" t="s">
        <v>68</v>
      </c>
      <c r="D52" s="116" t="s">
        <v>258</v>
      </c>
      <c r="E52" s="121">
        <v>544266.37</v>
      </c>
      <c r="F52" s="122">
        <v>539071.34</v>
      </c>
      <c r="H52" s="131">
        <v>544266</v>
      </c>
      <c r="I52" s="131">
        <v>539071</v>
      </c>
    </row>
    <row r="53" spans="2:9" ht="11.25">
      <c r="B53" s="107" t="s">
        <v>185</v>
      </c>
      <c r="C53" s="108" t="s">
        <v>69</v>
      </c>
      <c r="D53" s="116"/>
      <c r="E53" s="113">
        <v>0</v>
      </c>
      <c r="F53" s="111">
        <v>0</v>
      </c>
      <c r="H53" s="175">
        <v>0</v>
      </c>
      <c r="I53" s="175">
        <v>0</v>
      </c>
    </row>
    <row r="54" spans="2:9" ht="11.25">
      <c r="B54" s="107"/>
      <c r="C54" s="108" t="s">
        <v>230</v>
      </c>
      <c r="D54" s="116"/>
      <c r="E54" s="113">
        <v>0</v>
      </c>
      <c r="F54" s="111">
        <v>0</v>
      </c>
      <c r="H54" s="175">
        <v>0</v>
      </c>
      <c r="I54" s="175">
        <v>0</v>
      </c>
    </row>
    <row r="55" spans="2:9" ht="11.25">
      <c r="B55" s="107"/>
      <c r="C55" s="108" t="s">
        <v>231</v>
      </c>
      <c r="D55" s="116"/>
      <c r="E55" s="113">
        <v>0</v>
      </c>
      <c r="F55" s="111">
        <v>0</v>
      </c>
      <c r="H55" s="175">
        <v>0</v>
      </c>
      <c r="I55" s="175">
        <v>0</v>
      </c>
    </row>
    <row r="56" spans="2:9" ht="11.25">
      <c r="B56" s="107" t="s">
        <v>186</v>
      </c>
      <c r="C56" s="108" t="s">
        <v>232</v>
      </c>
      <c r="D56" s="116"/>
      <c r="E56" s="112">
        <v>544266.37</v>
      </c>
      <c r="F56" s="109">
        <v>539071.34</v>
      </c>
      <c r="H56" s="106">
        <v>544266</v>
      </c>
      <c r="I56" s="106">
        <v>539071</v>
      </c>
    </row>
    <row r="57" spans="2:9" ht="11.25">
      <c r="B57" s="110"/>
      <c r="C57" s="108" t="s">
        <v>233</v>
      </c>
      <c r="D57" s="116"/>
      <c r="E57" s="113">
        <v>0</v>
      </c>
      <c r="F57" s="111">
        <v>0</v>
      </c>
      <c r="H57" s="175">
        <v>0</v>
      </c>
      <c r="I57" s="175">
        <v>0</v>
      </c>
    </row>
    <row r="58" spans="2:9" ht="11.25">
      <c r="B58" s="110"/>
      <c r="C58" s="108" t="s">
        <v>234</v>
      </c>
      <c r="D58" s="116"/>
      <c r="E58" s="112">
        <v>544266.37</v>
      </c>
      <c r="F58" s="109">
        <v>539071.34</v>
      </c>
      <c r="H58" s="106">
        <v>544266</v>
      </c>
      <c r="I58" s="106">
        <v>539071</v>
      </c>
    </row>
    <row r="59" spans="2:9" ht="11.25">
      <c r="B59" s="119" t="s">
        <v>235</v>
      </c>
      <c r="C59" s="120" t="s">
        <v>131</v>
      </c>
      <c r="D59" s="116" t="s">
        <v>258</v>
      </c>
      <c r="E59" s="121">
        <v>-246037.49</v>
      </c>
      <c r="F59" s="122">
        <v>-271102.56</v>
      </c>
      <c r="H59" s="131">
        <f>+SUM(H60:H61)</f>
        <v>-246038</v>
      </c>
      <c r="I59" s="131">
        <f>+SUM(I60:I61)</f>
        <v>-271102</v>
      </c>
    </row>
    <row r="60" spans="2:12" ht="11.25">
      <c r="B60" s="107" t="s">
        <v>185</v>
      </c>
      <c r="C60" s="108" t="s">
        <v>236</v>
      </c>
      <c r="D60" s="116"/>
      <c r="E60" s="112">
        <v>-52120.52</v>
      </c>
      <c r="F60" s="132">
        <v>-55450.17</v>
      </c>
      <c r="H60" s="106">
        <v>-52121</v>
      </c>
      <c r="I60" s="106">
        <v>-55450</v>
      </c>
      <c r="L60" s="105">
        <v>239</v>
      </c>
    </row>
    <row r="61" spans="2:12" ht="11.25">
      <c r="B61" s="107" t="s">
        <v>186</v>
      </c>
      <c r="C61" s="108" t="s">
        <v>133</v>
      </c>
      <c r="D61" s="116"/>
      <c r="E61" s="112">
        <v>-193916.97</v>
      </c>
      <c r="F61" s="132">
        <v>-215652.39</v>
      </c>
      <c r="H61" s="106">
        <v>-193917</v>
      </c>
      <c r="I61" s="106">
        <v>-215652</v>
      </c>
      <c r="L61" s="105">
        <v>17</v>
      </c>
    </row>
    <row r="62" spans="2:9" ht="11.25">
      <c r="B62" s="107" t="s">
        <v>188</v>
      </c>
      <c r="C62" s="108" t="s">
        <v>134</v>
      </c>
      <c r="D62" s="116"/>
      <c r="E62" s="113">
        <v>0</v>
      </c>
      <c r="F62" s="111">
        <v>0</v>
      </c>
      <c r="H62" s="175">
        <v>0</v>
      </c>
      <c r="I62" s="175">
        <v>0</v>
      </c>
    </row>
    <row r="63" spans="2:9" ht="11.25">
      <c r="B63" s="119" t="s">
        <v>237</v>
      </c>
      <c r="C63" s="120" t="s">
        <v>238</v>
      </c>
      <c r="D63" s="123"/>
      <c r="E63" s="121">
        <v>-50034.71</v>
      </c>
      <c r="F63" s="122">
        <v>-84596.08</v>
      </c>
      <c r="H63" s="131">
        <v>-50035</v>
      </c>
      <c r="I63" s="131">
        <v>-84596</v>
      </c>
    </row>
    <row r="64" spans="2:9" ht="11.25">
      <c r="B64" s="107" t="s">
        <v>185</v>
      </c>
      <c r="C64" s="108" t="s">
        <v>128</v>
      </c>
      <c r="D64" s="116"/>
      <c r="E64" s="112">
        <v>-50034.71</v>
      </c>
      <c r="F64" s="109">
        <v>-84596.08</v>
      </c>
      <c r="H64" s="106">
        <v>-50035</v>
      </c>
      <c r="I64" s="106">
        <v>-84596</v>
      </c>
    </row>
    <row r="65" spans="2:9" ht="11.25">
      <c r="B65" s="107" t="s">
        <v>186</v>
      </c>
      <c r="C65" s="108" t="s">
        <v>135</v>
      </c>
      <c r="D65" s="116"/>
      <c r="E65" s="113">
        <v>0</v>
      </c>
      <c r="F65" s="111">
        <v>0</v>
      </c>
      <c r="H65" s="175">
        <v>0</v>
      </c>
      <c r="I65" s="175">
        <v>0</v>
      </c>
    </row>
    <row r="66" spans="2:9" ht="11.25">
      <c r="B66" s="119" t="s">
        <v>239</v>
      </c>
      <c r="C66" s="120" t="s">
        <v>71</v>
      </c>
      <c r="D66" s="116">
        <v>14</v>
      </c>
      <c r="E66" s="121">
        <v>-47513.35</v>
      </c>
      <c r="F66" s="122">
        <v>10250.52</v>
      </c>
      <c r="H66" s="131">
        <v>-47513</v>
      </c>
      <c r="I66" s="131">
        <v>10251</v>
      </c>
    </row>
    <row r="67" spans="2:9" ht="11.25">
      <c r="B67" s="119" t="s">
        <v>240</v>
      </c>
      <c r="C67" s="120" t="s">
        <v>241</v>
      </c>
      <c r="D67" s="123"/>
      <c r="E67" s="124">
        <v>0</v>
      </c>
      <c r="F67" s="125">
        <v>0</v>
      </c>
      <c r="H67" s="175">
        <v>0</v>
      </c>
      <c r="I67" s="175">
        <v>0</v>
      </c>
    </row>
    <row r="68" spans="2:9" ht="11.25">
      <c r="B68" s="107" t="s">
        <v>185</v>
      </c>
      <c r="C68" s="108" t="s">
        <v>126</v>
      </c>
      <c r="D68" s="116"/>
      <c r="E68" s="113">
        <v>0</v>
      </c>
      <c r="F68" s="111">
        <v>0</v>
      </c>
      <c r="H68" s="175">
        <v>0</v>
      </c>
      <c r="I68" s="175">
        <v>0</v>
      </c>
    </row>
    <row r="69" spans="2:9" ht="11.25">
      <c r="B69" s="107" t="s">
        <v>186</v>
      </c>
      <c r="C69" s="108" t="s">
        <v>127</v>
      </c>
      <c r="D69" s="116"/>
      <c r="E69" s="113">
        <v>0</v>
      </c>
      <c r="F69" s="111">
        <v>0</v>
      </c>
      <c r="H69" s="175">
        <v>0</v>
      </c>
      <c r="I69" s="175">
        <v>0</v>
      </c>
    </row>
    <row r="70" spans="2:9" ht="11.25">
      <c r="B70" s="119" t="s">
        <v>247</v>
      </c>
      <c r="C70" s="120" t="s">
        <v>242</v>
      </c>
      <c r="D70" s="123"/>
      <c r="E70" s="121">
        <v>200680.82</v>
      </c>
      <c r="F70" s="122">
        <v>193623.22</v>
      </c>
      <c r="H70" s="131">
        <f>+H52+H59+H63+H66</f>
        <v>200680</v>
      </c>
      <c r="I70" s="131">
        <f>+I52+I59+I63+I66</f>
        <v>193624</v>
      </c>
    </row>
    <row r="71" spans="2:9" ht="11.25">
      <c r="B71" s="119" t="s">
        <v>248</v>
      </c>
      <c r="C71" s="120" t="s">
        <v>243</v>
      </c>
      <c r="D71" s="123"/>
      <c r="E71" s="121">
        <v>-613872.2000000195</v>
      </c>
      <c r="F71" s="122">
        <v>-256742.35</v>
      </c>
      <c r="H71" s="131">
        <f>+H51+H70</f>
        <v>-613872</v>
      </c>
      <c r="I71" s="131">
        <f>+I51+I70</f>
        <v>-256742</v>
      </c>
    </row>
    <row r="72" spans="2:9" ht="11.25">
      <c r="B72" s="119" t="s">
        <v>249</v>
      </c>
      <c r="C72" s="120" t="s">
        <v>251</v>
      </c>
      <c r="D72" s="123"/>
      <c r="E72" s="121">
        <v>-613872.2000000195</v>
      </c>
      <c r="F72" s="122">
        <v>-256742.35</v>
      </c>
      <c r="H72" s="131">
        <v>-613872</v>
      </c>
      <c r="I72" s="131">
        <v>-256742</v>
      </c>
    </row>
    <row r="73" spans="2:9" ht="11.25">
      <c r="B73" s="126" t="s">
        <v>250</v>
      </c>
      <c r="C73" s="127" t="s">
        <v>244</v>
      </c>
      <c r="D73" s="128"/>
      <c r="E73" s="129">
        <v>-613872.2000000195</v>
      </c>
      <c r="F73" s="130">
        <v>-256742.35</v>
      </c>
      <c r="H73" s="131">
        <v>-613872</v>
      </c>
      <c r="I73" s="131">
        <v>-256742</v>
      </c>
    </row>
    <row r="74" ht="11.25">
      <c r="B74" s="170" t="s">
        <v>271</v>
      </c>
    </row>
    <row r="75" spans="2:8" ht="11.25">
      <c r="B75" s="158"/>
      <c r="H75" s="106"/>
    </row>
    <row r="76" ht="11.25">
      <c r="B76" s="171" t="s">
        <v>263</v>
      </c>
    </row>
  </sheetData>
  <sheetProtection/>
  <mergeCells count="3">
    <mergeCell ref="C2:L2"/>
    <mergeCell ref="C4:H4"/>
    <mergeCell ref="C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Garcia Alonso, Alexandra (ES - Barcelona)</dc:creator>
  <cp:keywords/>
  <dc:description/>
  <cp:lastModifiedBy>Josep Puy i Curiel</cp:lastModifiedBy>
  <cp:lastPrinted>2013-09-09T08:53:16Z</cp:lastPrinted>
  <dcterms:created xsi:type="dcterms:W3CDTF">2008-04-02T06:33:37Z</dcterms:created>
  <dcterms:modified xsi:type="dcterms:W3CDTF">2015-06-23T09:27:47Z</dcterms:modified>
  <cp:category/>
  <cp:version/>
  <cp:contentType/>
  <cp:contentStatus/>
</cp:coreProperties>
</file>