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395"/>
  </bookViews>
  <sheets>
    <sheet name="Balance" sheetId="2" r:id="rId1"/>
    <sheet name="PiG" sheetId="4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Àrea_d_impressió" localSheetId="0">Balance!$C$1:$G$62</definedName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3Àrea_d_impressió" localSheetId="1">PiG!$A$1:$F$69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'[11]2004(2)'!$Q$4</definedName>
    <definedName name="Cost_Personal2">'[10]Transferencia 2004'!#REF!</definedName>
    <definedName name="CostPersonal2">'[10]Transferencia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/>
  <c r="E17"/>
  <c r="E19" s="1"/>
  <c r="K12"/>
  <c r="J12" s="1"/>
  <c r="H12"/>
  <c r="H11"/>
  <c r="K10"/>
  <c r="J10" s="1"/>
  <c r="H10"/>
  <c r="E5"/>
  <c r="B5"/>
  <c r="K11" s="1"/>
  <c r="E4"/>
  <c r="G5" l="1"/>
  <c r="E7"/>
  <c r="J11"/>
  <c r="J14" l="1"/>
</calcChain>
</file>

<file path=xl/sharedStrings.xml><?xml version="1.0" encoding="utf-8"?>
<sst xmlns="http://schemas.openxmlformats.org/spreadsheetml/2006/main" count="286" uniqueCount="195">
  <si>
    <t>31.12.2016</t>
  </si>
  <si>
    <t>A)</t>
  </si>
  <si>
    <t>I.</t>
  </si>
  <si>
    <t>3.</t>
  </si>
  <si>
    <t>4.</t>
  </si>
  <si>
    <t>6.</t>
  </si>
  <si>
    <t>7.</t>
  </si>
  <si>
    <t>8.</t>
  </si>
  <si>
    <t>9.</t>
  </si>
  <si>
    <t>Cuenta</t>
  </si>
  <si>
    <t>Descripción</t>
  </si>
  <si>
    <t>III.</t>
  </si>
  <si>
    <t>2.</t>
  </si>
  <si>
    <t>V.</t>
  </si>
  <si>
    <t>1.</t>
  </si>
  <si>
    <t>VI.</t>
  </si>
  <si>
    <t>5.</t>
  </si>
  <si>
    <t>B)</t>
  </si>
  <si>
    <t>II.</t>
  </si>
  <si>
    <t>Personal</t>
  </si>
  <si>
    <t>VII.</t>
  </si>
  <si>
    <t>VIII.</t>
  </si>
  <si>
    <t>A.1)</t>
  </si>
  <si>
    <t>-</t>
  </si>
  <si>
    <t>IV.</t>
  </si>
  <si>
    <t>A.3)</t>
  </si>
  <si>
    <t>C)</t>
  </si>
  <si>
    <t>a)</t>
  </si>
  <si>
    <t>b)</t>
  </si>
  <si>
    <t>d)</t>
  </si>
  <si>
    <t>e)</t>
  </si>
  <si>
    <t>f)</t>
  </si>
  <si>
    <t>c)</t>
  </si>
  <si>
    <t>10.</t>
  </si>
  <si>
    <t>12.</t>
  </si>
  <si>
    <t>13.</t>
  </si>
  <si>
    <t>14.</t>
  </si>
  <si>
    <t>15.</t>
  </si>
  <si>
    <t>16.</t>
  </si>
  <si>
    <t>17.</t>
  </si>
  <si>
    <t>A.2)</t>
  </si>
  <si>
    <t>A.4)</t>
  </si>
  <si>
    <t>A.5)</t>
  </si>
  <si>
    <t>FUNDACIÓ PER A LA UNIVERSITAT OBERTA DE CATALUNYA</t>
  </si>
  <si>
    <t>31.12.2015 (*)</t>
  </si>
  <si>
    <t xml:space="preserve">4. </t>
  </si>
  <si>
    <t>2015 (*)</t>
  </si>
  <si>
    <t>Total</t>
  </si>
  <si>
    <t>Total s/PL</t>
  </si>
  <si>
    <t>Movimiento que proviene de PL</t>
  </si>
  <si>
    <t>Impacto en PL S/Contabilidad</t>
  </si>
  <si>
    <t>Reclass</t>
  </si>
  <si>
    <t>Diferencia</t>
  </si>
  <si>
    <t>gasto</t>
  </si>
  <si>
    <t>BALANCE DE SITUACIÓN A 31 DE DICIEMBRE DE 2016</t>
  </si>
  <si>
    <t>(euros)</t>
  </si>
  <si>
    <t>ACTIVO</t>
  </si>
  <si>
    <t>ACTIVO NO CORRIENTE</t>
  </si>
  <si>
    <t>Inmovilizado intangible</t>
  </si>
  <si>
    <t>Patentes, licencias, marcas y similares</t>
  </si>
  <si>
    <t>Fondo de comercio</t>
  </si>
  <si>
    <t>Aplicaciones informáticas</t>
  </si>
  <si>
    <t>Materiales didácticos</t>
  </si>
  <si>
    <t>Derechos sobre bienes cedidos en uso gratuitamente</t>
  </si>
  <si>
    <t>Otro inmovilizado intangible</t>
  </si>
  <si>
    <t>Inmovilizado material</t>
  </si>
  <si>
    <t>Construcciones</t>
  </si>
  <si>
    <t>Instalaciones técnicas</t>
  </si>
  <si>
    <t>Mobiliario</t>
  </si>
  <si>
    <t>Equipos para procesamientos de información</t>
  </si>
  <si>
    <t>Otro inmovilizado material</t>
  </si>
  <si>
    <t>Inversiones en empresas del grupo y asociadas a largo plazo</t>
  </si>
  <si>
    <t>Instrumentos de patrimonio</t>
  </si>
  <si>
    <t>Inversiones financieras a largo plazo</t>
  </si>
  <si>
    <t>Créditos a terceros</t>
  </si>
  <si>
    <t>Otros activos financieros</t>
  </si>
  <si>
    <t>ACTIVO CORRIENTE</t>
  </si>
  <si>
    <t>Existencias</t>
  </si>
  <si>
    <t>Bienes destinados a las actividades</t>
  </si>
  <si>
    <t>Usuarios, patrocinadores y deudores por actividades y otras cuentas por cobrar</t>
  </si>
  <si>
    <t>Usuarios y deudores por ventas y prestación de servicios</t>
  </si>
  <si>
    <t>1. Alumnos</t>
  </si>
  <si>
    <t>2. Deudores por subvenciones</t>
  </si>
  <si>
    <t>3. Deudores por prestaciones de servicios</t>
  </si>
  <si>
    <t>Deudores, entidades del grupo, asociadas y otras partes vinculadas</t>
  </si>
  <si>
    <t>Otros deudores</t>
  </si>
  <si>
    <t>Otros créditos con las administraciones públicas</t>
  </si>
  <si>
    <t>IV. Inversiones en entidades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</si>
  <si>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</si>
  <si>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</si>
  <si>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</si>
  <si>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</si>
  <si>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TOTAL ACTIVO</t>
  </si>
  <si>
    <t>PASIVO</t>
  </si>
  <si>
    <t>PATRIMONIO NETO</t>
  </si>
  <si>
    <t>FONDOS PROPIOS</t>
  </si>
  <si>
    <t>Fondo dotacional</t>
  </si>
  <si>
    <t>Fondos dotacionales</t>
  </si>
  <si>
    <t>Excedentes de ejercicios anteriores</t>
  </si>
  <si>
    <t>Remanente</t>
  </si>
  <si>
    <t>Resultados negativos de ejercicios anteriores</t>
  </si>
  <si>
    <t>Excedentes pendientes de aplicación en actividades estatutarias</t>
  </si>
  <si>
    <t>Excedentes del ejercicio</t>
  </si>
  <si>
    <t>AJUSTES POR CAMBIOS DE VALOR</t>
  </si>
  <si>
    <t xml:space="preserve"> Activos financieros disponibles para la venta</t>
  </si>
  <si>
    <t>SUBVENCIONES, DONACIONES Y LEGADOS RECIBIDOS</t>
  </si>
  <si>
    <t>Subvenciones oficiales en capital</t>
  </si>
  <si>
    <t>Donaciones y legados en capital</t>
  </si>
  <si>
    <t>Otras subvenciones, donaciones y legados</t>
  </si>
  <si>
    <t>PASIVO NO CORRIENTE</t>
  </si>
  <si>
    <t>Provisiones a largo plazo</t>
  </si>
  <si>
    <t>Otras provisiones</t>
  </si>
  <si>
    <t>Deudas a largo plazo</t>
  </si>
  <si>
    <t>Otros pasivos financieros</t>
  </si>
  <si>
    <t>PASIVO CORRIENTE</t>
  </si>
  <si>
    <t>Deudas a corto plazo</t>
  </si>
  <si>
    <t>Deudas con entidades de crédito</t>
  </si>
  <si>
    <t>Deudas con empresas del grupo y empresas asociadas a corto plazo</t>
  </si>
  <si>
    <t>Proveedores de inmovilizado, entidades del grupo y asociadas</t>
  </si>
  <si>
    <t>Otras deudas con entidades del grupo y asociadas</t>
  </si>
  <si>
    <t>Intereses a corto plazo con entidades del grupo y asociadas</t>
  </si>
  <si>
    <t>Acreedores comerciales y otras cuentas por pagar</t>
  </si>
  <si>
    <t>Proveedores</t>
  </si>
  <si>
    <t>Proveedores, empresas del grupo y asociadas</t>
  </si>
  <si>
    <t>Acreedores varios</t>
  </si>
  <si>
    <t>Otras deudas con las administraciones públicas</t>
  </si>
  <si>
    <t>Anticipos de usuarios</t>
  </si>
  <si>
    <t>TOTAL PATRIMONIO NETO Y PASIVO</t>
  </si>
  <si>
    <t>CUENTA DE PÉRDIDAS Y GANANCIAS A 31 DE DICIEMBRE DE 2016</t>
  </si>
  <si>
    <t>Ejercicio</t>
  </si>
  <si>
    <t>OPERACIONES CONTINUADAS</t>
  </si>
  <si>
    <t>Ingresos por las actividades</t>
  </si>
  <si>
    <t>Ventas</t>
  </si>
  <si>
    <t>Prestación de servicios</t>
  </si>
  <si>
    <t>Ingresos de promociones, patrocinadores y colaboraciones</t>
  </si>
  <si>
    <t xml:space="preserve">Subvenciones oficiales a las actividades </t>
  </si>
  <si>
    <t>Donaciones y otros ingresos para actividades</t>
  </si>
  <si>
    <t>Ayudas concedidas y otros gastos</t>
  </si>
  <si>
    <t>Trabajos realizados por la empresa para su activo</t>
  </si>
  <si>
    <t>Aprovisionamientos</t>
  </si>
  <si>
    <t>Consumo de bienes destinados a las actividades</t>
  </si>
  <si>
    <t>Otros ingresos de explotación</t>
  </si>
  <si>
    <t>Ingresos por arrendamientos</t>
  </si>
  <si>
    <t>Ingresos accesorios y otros de gestión corriente</t>
  </si>
  <si>
    <t>Gastos de personal</t>
  </si>
  <si>
    <t>Sueldos, salarios y asimilados</t>
  </si>
  <si>
    <t>Cargas sociales</t>
  </si>
  <si>
    <t>Otros gastos de explotación</t>
  </si>
  <si>
    <t>Servicios exteriores</t>
  </si>
  <si>
    <t>a2) Arrendamientos y cánones</t>
  </si>
  <si>
    <t>a3) Reparaciones y conservación</t>
  </si>
  <si>
    <t>a4) Servicios profesionales independientes</t>
  </si>
  <si>
    <t>a6) Primas de seguros</t>
  </si>
  <si>
    <t>a7) Servicios bancarios</t>
  </si>
  <si>
    <t>a8) Publicidad, propaganda y relaciones públicas</t>
  </si>
  <si>
    <t>a9) Suministros</t>
  </si>
  <si>
    <t>a10) Otros servicios</t>
  </si>
  <si>
    <t>Tributos</t>
  </si>
  <si>
    <t>Pérdidas, deterioro y variación de provisiones por operaciones de las actividades</t>
  </si>
  <si>
    <t>Amortización del inmovilizado</t>
  </si>
  <si>
    <t>Amortización de GECSA</t>
  </si>
  <si>
    <t>Amortización del fondo de comercio</t>
  </si>
  <si>
    <t>Subvenciones, donaciones y legados traspasados ​​al resultado</t>
  </si>
  <si>
    <t>Deterioro y resultado por enajenaciones del inmovilizado</t>
  </si>
  <si>
    <t>Deterioros y pérdidas</t>
  </si>
  <si>
    <t>Resultado por enajenación de GECSA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</si>
  <si>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</si>
  <si>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</si>
  <si>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</si>
  <si>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</si>
  <si>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</si>
  <si>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Por deudas con empresas del grupo y asociadas</t>
  </si>
  <si>
    <t>Por deudas con terceros</t>
  </si>
  <si>
    <t>Variación del valor razonable en instrumentos financieros</t>
  </si>
  <si>
    <t>Cartera de negociación y otros</t>
  </si>
  <si>
    <t>Diferencias de cambio</t>
  </si>
  <si>
    <t>RESULTADO FINANCIERO</t>
  </si>
  <si>
    <t>RESULTADO ANTES DE IMPUESTOS</t>
  </si>
  <si>
    <t>Impuestos sobre beneficios</t>
  </si>
  <si>
    <t xml:space="preserve">RESULTADO DEL EJERCICIO PROCEDENTE DE OPERACIONES </t>
  </si>
  <si>
    <t>OPERACIONES INTERRUMPIDAS</t>
  </si>
  <si>
    <t>Resultado del ejercicio procedente de operaciones interrumpidas neto de impuestos</t>
  </si>
  <si>
    <t xml:space="preserve">RESULTADO DEL EJERCICIO </t>
  </si>
  <si>
    <t>Movimiento que procede de periodificaciones</t>
  </si>
  <si>
    <t>Total importe EFE</t>
  </si>
  <si>
    <t>Importe final</t>
  </si>
  <si>
    <t>PÉRDIDAS CRÉDITOS INCO</t>
  </si>
  <si>
    <t>PÉRDIDAS DETERIORO CRE</t>
  </si>
  <si>
    <t>DOTACIÓN PROV OP COME</t>
  </si>
  <si>
    <t>REVERSIÓN DETERIORO DE</t>
  </si>
  <si>
    <t>EXCESO DE PROVISIONES</t>
  </si>
  <si>
    <t xml:space="preserve">(*) Importes reexpresados respecto a los mostrados en las cuentas anuales correspondientes al ejercicio 2015 como consecuencia de las modificaciones introducidas </t>
  </si>
  <si>
    <t xml:space="preserve">por el Código de Comercio ( artículo 39.4) que afectan al fondo de comercio. </t>
  </si>
  <si>
    <t>(*) Importes reexpresados respecto a los mostrados en las cuentas anuales correspondientes al ejercicio 2015 como consecuencia de las modificaciones introducidas por el Código de Comercio ( artículo 39.4) que afectan al fondo de comercio. Conforme a esto, se ha calculado la amortización con cargo a reservas siguiendo un criterio lineal de recuperación</t>
  </si>
  <si>
    <t>y considerando una vida útil de 10 años desde el 1 de enero del 2008 , fecha en la que dicho fondo de comercio se dejó de amortizar.</t>
  </si>
</sst>
</file>

<file path=xl/styles.xml><?xml version="1.0" encoding="utf-8"?>
<styleSheet xmlns="http://schemas.openxmlformats.org/spreadsheetml/2006/main">
  <numFmts count="9">
    <numFmt numFmtId="164" formatCode="#,###_);\(#,###\)"/>
    <numFmt numFmtId="165" formatCode="#,##0.00\ ;\(#,##0.00\);\-"/>
    <numFmt numFmtId="166" formatCode="#,##0\ ;\(#,##0\);\-"/>
    <numFmt numFmtId="167" formatCode="#,##0.00;\(#,##0.00\);\-"/>
    <numFmt numFmtId="168" formatCode="#,##0;[Red]\-#,##0"/>
    <numFmt numFmtId="170" formatCode="_ * #,##0.00_ ;_ * \-#,##0.00_ ;_ * &quot;-&quot;??_ ;_ @_ "/>
    <numFmt numFmtId="171" formatCode="#,###.00_);\(#,###.00\)"/>
    <numFmt numFmtId="172" formatCode="#,##0.000;\(#,##0.000\);\-"/>
    <numFmt numFmtId="174" formatCode="#,##0.0000\ ;\(#,##0.0000\);\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sz val="10"/>
      <name val="Times New Roman"/>
      <family val="1"/>
    </font>
    <font>
      <sz val="8"/>
      <name val="Book Antiqua"/>
      <family val="1"/>
    </font>
    <font>
      <b/>
      <sz val="8"/>
      <name val="Book Antiqua"/>
      <family val="1"/>
    </font>
    <font>
      <i/>
      <sz val="8"/>
      <color theme="0" tint="-0.499984740745262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Book Antiqua"/>
      <family val="1"/>
    </font>
    <font>
      <sz val="7"/>
      <name val="Arial"/>
      <family val="2"/>
    </font>
    <font>
      <b/>
      <sz val="9"/>
      <name val="Book Antiqua"/>
      <family val="1"/>
    </font>
    <font>
      <sz val="9"/>
      <name val="Book Antiqua"/>
      <family val="1"/>
    </font>
    <font>
      <i/>
      <sz val="8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168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4" fillId="0" borderId="0"/>
  </cellStyleXfs>
  <cellXfs count="174">
    <xf numFmtId="0" fontId="0" fillId="0" borderId="0" xfId="0"/>
    <xf numFmtId="0" fontId="3" fillId="0" borderId="0" xfId="1" applyFont="1" applyBorder="1"/>
    <xf numFmtId="164" fontId="3" fillId="2" borderId="0" xfId="1" applyNumberFormat="1" applyFont="1" applyFill="1" applyBorder="1"/>
    <xf numFmtId="165" fontId="3" fillId="2" borderId="0" xfId="1" applyNumberFormat="1" applyFont="1" applyFill="1" applyBorder="1"/>
    <xf numFmtId="164" fontId="4" fillId="2" borderId="4" xfId="1" applyNumberFormat="1" applyFont="1" applyFill="1" applyBorder="1"/>
    <xf numFmtId="164" fontId="4" fillId="2" borderId="0" xfId="1" applyNumberFormat="1" applyFont="1" applyFill="1" applyBorder="1"/>
    <xf numFmtId="165" fontId="3" fillId="2" borderId="5" xfId="1" applyNumberFormat="1" applyFont="1" applyFill="1" applyBorder="1"/>
    <xf numFmtId="166" fontId="3" fillId="2" borderId="10" xfId="1" applyNumberFormat="1" applyFont="1" applyFill="1" applyBorder="1"/>
    <xf numFmtId="165" fontId="3" fillId="2" borderId="5" xfId="1" applyNumberFormat="1" applyFont="1" applyFill="1" applyBorder="1" applyAlignment="1">
      <alignment horizontal="right"/>
    </xf>
    <xf numFmtId="164" fontId="7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/>
    <xf numFmtId="165" fontId="3" fillId="2" borderId="5" xfId="1" applyNumberFormat="1" applyFont="1" applyFill="1" applyBorder="1" applyAlignment="1"/>
    <xf numFmtId="164" fontId="10" fillId="2" borderId="4" xfId="1" applyNumberFormat="1" applyFont="1" applyFill="1" applyBorder="1"/>
    <xf numFmtId="164" fontId="9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left"/>
    </xf>
    <xf numFmtId="165" fontId="3" fillId="2" borderId="5" xfId="1" applyNumberFormat="1" applyFont="1" applyFill="1" applyBorder="1" applyAlignment="1">
      <alignment horizontal="center"/>
    </xf>
    <xf numFmtId="164" fontId="4" fillId="2" borderId="10" xfId="1" applyNumberFormat="1" applyFont="1" applyFill="1" applyBorder="1"/>
    <xf numFmtId="164" fontId="3" fillId="2" borderId="10" xfId="1" applyNumberFormat="1" applyFont="1" applyFill="1" applyBorder="1"/>
    <xf numFmtId="164" fontId="3" fillId="2" borderId="10" xfId="1" applyNumberFormat="1" applyFont="1" applyFill="1" applyBorder="1" applyAlignment="1">
      <alignment horizontal="left"/>
    </xf>
    <xf numFmtId="166" fontId="11" fillId="2" borderId="0" xfId="1" applyNumberFormat="1" applyFont="1" applyFill="1" applyBorder="1"/>
    <xf numFmtId="164" fontId="4" fillId="2" borderId="1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right"/>
    </xf>
    <xf numFmtId="164" fontId="13" fillId="2" borderId="0" xfId="1" applyNumberFormat="1" applyFont="1" applyFill="1"/>
    <xf numFmtId="164" fontId="14" fillId="2" borderId="0" xfId="1" applyNumberFormat="1" applyFont="1" applyFill="1"/>
    <xf numFmtId="164" fontId="15" fillId="2" borderId="0" xfId="1" applyNumberFormat="1" applyFont="1" applyFill="1"/>
    <xf numFmtId="164" fontId="2" fillId="2" borderId="0" xfId="1" applyNumberFormat="1" applyFont="1" applyFill="1"/>
    <xf numFmtId="164" fontId="15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/>
    <xf numFmtId="164" fontId="14" fillId="2" borderId="1" xfId="1" applyNumberFormat="1" applyFont="1" applyFill="1" applyBorder="1"/>
    <xf numFmtId="164" fontId="15" fillId="2" borderId="2" xfId="1" applyNumberFormat="1" applyFont="1" applyFill="1" applyBorder="1"/>
    <xf numFmtId="164" fontId="18" fillId="2" borderId="2" xfId="1" applyNumberFormat="1" applyFont="1" applyFill="1" applyBorder="1"/>
    <xf numFmtId="164" fontId="14" fillId="2" borderId="3" xfId="1" applyNumberFormat="1" applyFont="1" applyFill="1" applyBorder="1" applyAlignment="1">
      <alignment horizontal="center"/>
    </xf>
    <xf numFmtId="164" fontId="19" fillId="2" borderId="0" xfId="1" applyNumberFormat="1" applyFont="1" applyFill="1"/>
    <xf numFmtId="164" fontId="14" fillId="2" borderId="11" xfId="1" applyNumberFormat="1" applyFont="1" applyFill="1" applyBorder="1"/>
    <xf numFmtId="164" fontId="15" fillId="2" borderId="12" xfId="1" applyNumberFormat="1" applyFont="1" applyFill="1" applyBorder="1"/>
    <xf numFmtId="164" fontId="14" fillId="2" borderId="12" xfId="1" applyNumberFormat="1" applyFont="1" applyFill="1" applyBorder="1" applyAlignment="1">
      <alignment horizontal="center"/>
    </xf>
    <xf numFmtId="1" fontId="14" fillId="2" borderId="15" xfId="1" applyNumberFormat="1" applyFont="1" applyFill="1" applyBorder="1" applyAlignment="1">
      <alignment horizontal="center"/>
    </xf>
    <xf numFmtId="164" fontId="14" fillId="2" borderId="4" xfId="1" applyNumberFormat="1" applyFont="1" applyFill="1" applyBorder="1"/>
    <xf numFmtId="164" fontId="15" fillId="2" borderId="0" xfId="1" applyNumberFormat="1" applyFont="1" applyFill="1" applyBorder="1"/>
    <xf numFmtId="164" fontId="2" fillId="2" borderId="3" xfId="1" applyNumberFormat="1" applyFont="1" applyFill="1" applyBorder="1"/>
    <xf numFmtId="164" fontId="4" fillId="2" borderId="5" xfId="1" applyNumberFormat="1" applyFont="1" applyFill="1" applyBorder="1" applyAlignment="1">
      <alignment horizontal="center"/>
    </xf>
    <xf numFmtId="167" fontId="4" fillId="2" borderId="8" xfId="1" applyNumberFormat="1" applyFont="1" applyFill="1" applyBorder="1"/>
    <xf numFmtId="164" fontId="10" fillId="2" borderId="0" xfId="1" applyNumberFormat="1" applyFont="1" applyFill="1"/>
    <xf numFmtId="167" fontId="4" fillId="2" borderId="3" xfId="2" applyNumberFormat="1" applyFont="1" applyFill="1" applyBorder="1"/>
    <xf numFmtId="172" fontId="4" fillId="2" borderId="3" xfId="2" applyNumberFormat="1" applyFont="1" applyFill="1" applyBorder="1"/>
    <xf numFmtId="167" fontId="3" fillId="2" borderId="5" xfId="1" applyNumberFormat="1" applyFont="1" applyFill="1" applyBorder="1"/>
    <xf numFmtId="167" fontId="3" fillId="2" borderId="5" xfId="1" applyNumberFormat="1" applyFont="1" applyFill="1" applyBorder="1" applyAlignment="1"/>
    <xf numFmtId="164" fontId="9" fillId="2" borderId="0" xfId="1" applyNumberFormat="1" applyFont="1" applyFill="1"/>
    <xf numFmtId="167" fontId="3" fillId="2" borderId="5" xfId="1" applyNumberFormat="1" applyFont="1" applyFill="1" applyBorder="1" applyAlignment="1">
      <alignment horizontal="right"/>
    </xf>
    <xf numFmtId="167" fontId="4" fillId="2" borderId="5" xfId="2" applyNumberFormat="1" applyFont="1" applyFill="1" applyBorder="1"/>
    <xf numFmtId="4" fontId="3" fillId="2" borderId="5" xfId="1" applyNumberFormat="1" applyFont="1" applyFill="1" applyBorder="1"/>
    <xf numFmtId="4" fontId="3" fillId="2" borderId="5" xfId="3" applyNumberFormat="1" applyFont="1" applyFill="1" applyBorder="1" applyAlignment="1">
      <alignment horizontal="right"/>
    </xf>
    <xf numFmtId="167" fontId="3" fillId="2" borderId="5" xfId="2" applyNumberFormat="1" applyFont="1" applyFill="1" applyBorder="1"/>
    <xf numFmtId="164" fontId="10" fillId="2" borderId="0" xfId="1" applyNumberFormat="1" applyFont="1" applyFill="1" applyBorder="1"/>
    <xf numFmtId="4" fontId="4" fillId="2" borderId="5" xfId="1" applyNumberFormat="1" applyFont="1" applyFill="1" applyBorder="1"/>
    <xf numFmtId="167" fontId="4" fillId="2" borderId="5" xfId="2" applyNumberFormat="1" applyFont="1" applyFill="1" applyBorder="1" applyAlignment="1">
      <alignment horizontal="center"/>
    </xf>
    <xf numFmtId="167" fontId="3" fillId="2" borderId="5" xfId="2" applyNumberFormat="1" applyFont="1" applyFill="1" applyBorder="1" applyAlignment="1">
      <alignment horizontal="center"/>
    </xf>
    <xf numFmtId="167" fontId="4" fillId="2" borderId="5" xfId="2" applyNumberFormat="1" applyFont="1" applyFill="1" applyBorder="1" applyAlignment="1">
      <alignment horizontal="right"/>
    </xf>
    <xf numFmtId="167" fontId="3" fillId="2" borderId="5" xfId="2" applyNumberFormat="1" applyFont="1" applyFill="1" applyBorder="1" applyAlignment="1">
      <alignment horizontal="right"/>
    </xf>
    <xf numFmtId="164" fontId="4" fillId="2" borderId="11" xfId="1" applyNumberFormat="1" applyFont="1" applyFill="1" applyBorder="1"/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7" fontId="3" fillId="2" borderId="15" xfId="2" applyNumberFormat="1" applyFont="1" applyFill="1" applyBorder="1"/>
    <xf numFmtId="164" fontId="4" fillId="2" borderId="12" xfId="1" applyNumberFormat="1" applyFont="1" applyFill="1" applyBorder="1" applyAlignment="1">
      <alignment horizontal="center"/>
    </xf>
    <xf numFmtId="167" fontId="4" fillId="2" borderId="8" xfId="1" applyNumberFormat="1" applyFont="1" applyFill="1" applyBorder="1" applyAlignment="1">
      <alignment vertical="center"/>
    </xf>
    <xf numFmtId="164" fontId="20" fillId="2" borderId="0" xfId="1" applyNumberFormat="1" applyFont="1" applyFill="1" applyBorder="1"/>
    <xf numFmtId="164" fontId="2" fillId="2" borderId="0" xfId="1" applyNumberFormat="1" applyFill="1"/>
    <xf numFmtId="174" fontId="15" fillId="2" borderId="0" xfId="1" applyNumberFormat="1" applyFont="1" applyFill="1"/>
    <xf numFmtId="164" fontId="17" fillId="2" borderId="0" xfId="1" applyNumberFormat="1" applyFont="1" applyFill="1" applyAlignment="1">
      <alignment horizontal="centerContinuous"/>
    </xf>
    <xf numFmtId="171" fontId="2" fillId="2" borderId="0" xfId="1" applyNumberFormat="1" applyFont="1" applyFill="1"/>
    <xf numFmtId="164" fontId="21" fillId="2" borderId="0" xfId="1" applyNumberFormat="1" applyFont="1" applyFill="1"/>
    <xf numFmtId="164" fontId="22" fillId="2" borderId="0" xfId="1" applyNumberFormat="1" applyFont="1" applyFill="1"/>
    <xf numFmtId="164" fontId="14" fillId="2" borderId="2" xfId="1" applyNumberFormat="1" applyFont="1" applyFill="1" applyBorder="1" applyAlignment="1">
      <alignment horizontal="right"/>
    </xf>
    <xf numFmtId="164" fontId="14" fillId="2" borderId="12" xfId="1" applyNumberFormat="1" applyFont="1" applyFill="1" applyBorder="1" applyAlignment="1">
      <alignment horizontal="right"/>
    </xf>
    <xf numFmtId="0" fontId="14" fillId="2" borderId="15" xfId="1" applyNumberFormat="1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right"/>
    </xf>
    <xf numFmtId="164" fontId="2" fillId="2" borderId="9" xfId="1" applyNumberFormat="1" applyFont="1" applyFill="1" applyBorder="1"/>
    <xf numFmtId="164" fontId="2" fillId="2" borderId="5" xfId="1" applyNumberFormat="1" applyFont="1" applyFill="1" applyBorder="1"/>
    <xf numFmtId="167" fontId="4" fillId="2" borderId="3" xfId="1" applyNumberFormat="1" applyFont="1" applyFill="1" applyBorder="1" applyAlignment="1">
      <alignment horizontal="right"/>
    </xf>
    <xf numFmtId="167" fontId="4" fillId="2" borderId="10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/>
    <xf numFmtId="167" fontId="4" fillId="2" borderId="5" xfId="1" applyNumberFormat="1" applyFont="1" applyFill="1" applyBorder="1" applyAlignment="1">
      <alignment horizontal="right"/>
    </xf>
    <xf numFmtId="167" fontId="3" fillId="2" borderId="10" xfId="1" applyNumberFormat="1" applyFont="1" applyFill="1" applyBorder="1" applyAlignment="1">
      <alignment horizontal="right"/>
    </xf>
    <xf numFmtId="167" fontId="3" fillId="2" borderId="5" xfId="1" applyNumberFormat="1" applyFont="1" applyFill="1" applyBorder="1" applyAlignment="1">
      <alignment horizontal="center"/>
    </xf>
    <xf numFmtId="167" fontId="4" fillId="2" borderId="5" xfId="1" applyNumberFormat="1" applyFont="1" applyFill="1" applyBorder="1" applyAlignment="1">
      <alignment horizontal="center"/>
    </xf>
    <xf numFmtId="165" fontId="6" fillId="2" borderId="0" xfId="1" applyNumberFormat="1" applyFont="1" applyFill="1" applyBorder="1"/>
    <xf numFmtId="164" fontId="21" fillId="2" borderId="4" xfId="1" applyNumberFormat="1" applyFont="1" applyFill="1" applyBorder="1"/>
    <xf numFmtId="164" fontId="22" fillId="2" borderId="0" xfId="1" applyNumberFormat="1" applyFont="1" applyFill="1" applyBorder="1" applyAlignment="1">
      <alignment horizontal="right"/>
    </xf>
    <xf numFmtId="164" fontId="13" fillId="2" borderId="0" xfId="1" applyNumberFormat="1" applyFont="1" applyFill="1" applyBorder="1"/>
    <xf numFmtId="164" fontId="13" fillId="2" borderId="11" xfId="1" applyNumberFormat="1" applyFont="1" applyFill="1" applyBorder="1"/>
    <xf numFmtId="164" fontId="13" fillId="2" borderId="15" xfId="1" applyNumberFormat="1" applyFont="1" applyFill="1" applyBorder="1"/>
    <xf numFmtId="167" fontId="3" fillId="2" borderId="0" xfId="1" applyNumberFormat="1" applyFont="1" applyFill="1" applyBorder="1" applyAlignment="1"/>
    <xf numFmtId="167" fontId="4" fillId="2" borderId="8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center" vertical="center"/>
    </xf>
    <xf numFmtId="10" fontId="13" fillId="2" borderId="0" xfId="1" applyNumberFormat="1" applyFont="1" applyFill="1"/>
    <xf numFmtId="164" fontId="4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/>
    <xf numFmtId="164" fontId="4" fillId="2" borderId="12" xfId="1" applyNumberFormat="1" applyFont="1" applyFill="1" applyBorder="1"/>
    <xf numFmtId="164" fontId="3" fillId="2" borderId="12" xfId="1" applyNumberFormat="1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" fontId="4" fillId="2" borderId="15" xfId="1" applyNumberFormat="1" applyFont="1" applyFill="1" applyBorder="1" applyAlignment="1">
      <alignment horizontal="center"/>
    </xf>
    <xf numFmtId="165" fontId="3" fillId="2" borderId="4" xfId="1" applyNumberFormat="1" applyFont="1" applyFill="1" applyBorder="1"/>
    <xf numFmtId="165" fontId="3" fillId="2" borderId="3" xfId="1" applyNumberFormat="1" applyFont="1" applyFill="1" applyBorder="1"/>
    <xf numFmtId="165" fontId="4" fillId="2" borderId="4" xfId="1" applyNumberFormat="1" applyFont="1" applyFill="1" applyBorder="1"/>
    <xf numFmtId="165" fontId="4" fillId="2" borderId="5" xfId="1" applyNumberFormat="1" applyFont="1" applyFill="1" applyBorder="1"/>
    <xf numFmtId="165" fontId="4" fillId="2" borderId="4" xfId="1" applyNumberFormat="1" applyFont="1" applyFill="1" applyBorder="1" applyAlignment="1"/>
    <xf numFmtId="9" fontId="3" fillId="2" borderId="0" xfId="6" applyFont="1" applyFill="1"/>
    <xf numFmtId="4" fontId="3" fillId="2" borderId="0" xfId="1" applyNumberFormat="1" applyFont="1" applyFill="1" applyBorder="1" applyAlignment="1">
      <alignment horizontal="right" vertical="center"/>
    </xf>
    <xf numFmtId="4" fontId="3" fillId="2" borderId="0" xfId="1" applyNumberFormat="1" applyFont="1" applyFill="1" applyAlignment="1">
      <alignment horizontal="right" vertical="center"/>
    </xf>
    <xf numFmtId="165" fontId="3" fillId="2" borderId="4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right"/>
    </xf>
    <xf numFmtId="10" fontId="3" fillId="2" borderId="0" xfId="1" applyNumberFormat="1" applyFont="1" applyFill="1"/>
    <xf numFmtId="165" fontId="3" fillId="2" borderId="4" xfId="1" applyNumberFormat="1" applyFont="1" applyFill="1" applyBorder="1" applyAlignment="1"/>
    <xf numFmtId="166" fontId="9" fillId="2" borderId="0" xfId="1" applyNumberFormat="1" applyFont="1" applyFill="1"/>
    <xf numFmtId="165" fontId="23" fillId="2" borderId="4" xfId="1" applyNumberFormat="1" applyFont="1" applyFill="1" applyBorder="1" applyAlignment="1"/>
    <xf numFmtId="165" fontId="23" fillId="2" borderId="5" xfId="1" applyNumberFormat="1" applyFont="1" applyFill="1" applyBorder="1" applyAlignment="1"/>
    <xf numFmtId="0" fontId="6" fillId="2" borderId="0" xfId="7" applyFont="1" applyFill="1"/>
    <xf numFmtId="171" fontId="3" fillId="2" borderId="0" xfId="1" applyNumberFormat="1" applyFont="1" applyFill="1"/>
    <xf numFmtId="165" fontId="4" fillId="2" borderId="4" xfId="1" applyNumberFormat="1" applyFont="1" applyFill="1" applyBorder="1" applyAlignment="1">
      <alignment horizontal="center"/>
    </xf>
    <xf numFmtId="4" fontId="15" fillId="2" borderId="0" xfId="1" applyNumberFormat="1" applyFont="1" applyFill="1" applyBorder="1" applyAlignment="1">
      <alignment horizontal="right" vertical="center" wrapText="1"/>
    </xf>
    <xf numFmtId="165" fontId="4" fillId="2" borderId="6" xfId="1" applyNumberFormat="1" applyFont="1" applyFill="1" applyBorder="1" applyAlignment="1"/>
    <xf numFmtId="165" fontId="4" fillId="2" borderId="8" xfId="1" applyNumberFormat="1" applyFont="1" applyFill="1" applyBorder="1" applyAlignment="1"/>
    <xf numFmtId="165" fontId="4" fillId="2" borderId="4" xfId="1" applyNumberFormat="1" applyFont="1" applyFill="1" applyBorder="1" applyAlignment="1">
      <alignment horizontal="right"/>
    </xf>
    <xf numFmtId="164" fontId="4" fillId="2" borderId="0" xfId="1" applyNumberFormat="1" applyFont="1" applyFill="1" applyAlignment="1"/>
    <xf numFmtId="164" fontId="10" fillId="2" borderId="0" xfId="1" applyNumberFormat="1" applyFont="1" applyFill="1" applyAlignment="1"/>
    <xf numFmtId="164" fontId="4" fillId="2" borderId="4" xfId="1" applyNumberFormat="1" applyFont="1" applyFill="1" applyBorder="1" applyAlignment="1"/>
    <xf numFmtId="165" fontId="3" fillId="2" borderId="15" xfId="1" applyNumberFormat="1" applyFont="1" applyFill="1" applyBorder="1" applyAlignment="1">
      <alignment horizontal="center"/>
    </xf>
    <xf numFmtId="164" fontId="4" fillId="2" borderId="13" xfId="1" applyNumberFormat="1" applyFont="1" applyFill="1" applyBorder="1"/>
    <xf numFmtId="165" fontId="4" fillId="2" borderId="15" xfId="1" applyNumberFormat="1" applyFont="1" applyFill="1" applyBorder="1" applyAlignment="1">
      <alignment horizontal="right"/>
    </xf>
    <xf numFmtId="164" fontId="9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centerContinuous"/>
    </xf>
    <xf numFmtId="164" fontId="3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Continuous"/>
    </xf>
    <xf numFmtId="4" fontId="3" fillId="2" borderId="0" xfId="1" applyNumberFormat="1" applyFont="1" applyFill="1" applyAlignment="1">
      <alignment horizontal="center"/>
    </xf>
    <xf numFmtId="171" fontId="3" fillId="2" borderId="0" xfId="1" applyNumberFormat="1" applyFont="1" applyFill="1" applyAlignment="1">
      <alignment horizontal="center"/>
    </xf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1" xfId="1" applyBorder="1"/>
    <xf numFmtId="166" fontId="2" fillId="0" borderId="13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Border="1" applyAlignment="1">
      <alignment horizontal="center"/>
    </xf>
    <xf numFmtId="166" fontId="3" fillId="6" borderId="0" xfId="1" applyNumberFormat="1" applyFont="1" applyFill="1" applyBorder="1"/>
    <xf numFmtId="166" fontId="23" fillId="0" borderId="0" xfId="1" applyNumberFormat="1" applyFont="1" applyBorder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166" fontId="23" fillId="0" borderId="12" xfId="1" applyNumberFormat="1" applyFont="1" applyBorder="1"/>
    <xf numFmtId="0" fontId="3" fillId="0" borderId="0" xfId="1" applyFont="1"/>
    <xf numFmtId="166" fontId="4" fillId="0" borderId="0" xfId="1" applyNumberFormat="1" applyFont="1"/>
    <xf numFmtId="165" fontId="3" fillId="0" borderId="4" xfId="1" applyNumberFormat="1" applyFont="1" applyFill="1" applyBorder="1" applyAlignment="1"/>
    <xf numFmtId="164" fontId="12" fillId="2" borderId="0" xfId="1" applyNumberFormat="1" applyFont="1" applyFill="1" applyAlignment="1">
      <alignment horizontal="center"/>
    </xf>
    <xf numFmtId="164" fontId="16" fillId="2" borderId="0" xfId="1" applyNumberFormat="1" applyFont="1" applyFill="1" applyAlignment="1">
      <alignment horizontal="center"/>
    </xf>
    <xf numFmtId="164" fontId="17" fillId="2" borderId="0" xfId="1" applyNumberFormat="1" applyFont="1" applyFill="1" applyAlignment="1">
      <alignment horizontal="center"/>
    </xf>
    <xf numFmtId="164" fontId="15" fillId="2" borderId="0" xfId="1" applyNumberFormat="1" applyFont="1" applyFill="1" applyAlignment="1">
      <alignment horizontal="center"/>
    </xf>
    <xf numFmtId="164" fontId="19" fillId="2" borderId="0" xfId="1" applyNumberFormat="1" applyFont="1" applyFill="1" applyBorder="1"/>
    <xf numFmtId="164" fontId="20" fillId="2" borderId="0" xfId="1" applyNumberFormat="1" applyFont="1" applyFill="1" applyAlignment="1">
      <alignment horizontal="left"/>
    </xf>
  </cellXfs>
  <cellStyles count="11">
    <cellStyle name="Comma 2" xfId="4"/>
    <cellStyle name="Millares [0]_Modelo" xfId="3"/>
    <cellStyle name="Normal" xfId="0" builtinId="0"/>
    <cellStyle name="Normal 2" xfId="1"/>
    <cellStyle name="Normal 2 2 2" xfId="9"/>
    <cellStyle name="Normal 2 2 3" xfId="10"/>
    <cellStyle name="Normal 3" xfId="5"/>
    <cellStyle name="Normal 31 2" xfId="8"/>
    <cellStyle name="Normal 33" xfId="7"/>
    <cellStyle name="Normal_Modelo" xfId="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supost\Pres06\Seguiment%20de%20Pressupost\Desembre\Matr&#237;cula\IN3\Pressupost\Pressupost%202004\budget2004\Innovaci&#243;\Informe%20per%20Mariona%20v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C1:O83"/>
  <sheetViews>
    <sheetView showGridLines="0" tabSelected="1" topLeftCell="A35" zoomScale="80" zoomScaleNormal="80" zoomScalePageLayoutView="80" workbookViewId="0">
      <selection activeCell="F51" sqref="F51"/>
    </sheetView>
  </sheetViews>
  <sheetFormatPr baseColWidth="10" defaultColWidth="11.42578125" defaultRowHeight="14.25"/>
  <cols>
    <col min="1" max="1" width="11.42578125" style="27"/>
    <col min="2" max="2" width="3.85546875" style="27" customWidth="1"/>
    <col min="3" max="3" width="1.28515625" style="75" customWidth="1"/>
    <col min="4" max="4" width="2.42578125" style="76" bestFit="1" customWidth="1"/>
    <col min="5" max="5" width="66.85546875" style="27" customWidth="1"/>
    <col min="6" max="6" width="13.42578125" style="27" customWidth="1"/>
    <col min="7" max="7" width="14.5703125" style="27" customWidth="1"/>
    <col min="8" max="8" width="2.140625" style="27" customWidth="1"/>
    <col min="9" max="9" width="4.85546875" style="27" customWidth="1"/>
    <col min="10" max="10" width="66.85546875" style="93" customWidth="1"/>
    <col min="11" max="12" width="13.42578125" style="93" customWidth="1"/>
    <col min="13" max="13" width="11.42578125" style="93" customWidth="1"/>
    <col min="14" max="15" width="11.42578125" style="93"/>
    <col min="16" max="16384" width="11.42578125" style="27"/>
  </cols>
  <sheetData>
    <row r="1" spans="3:15" ht="18">
      <c r="C1" s="168" t="s">
        <v>43</v>
      </c>
      <c r="D1" s="168"/>
      <c r="E1" s="168"/>
      <c r="F1" s="168"/>
      <c r="G1" s="168"/>
    </row>
    <row r="2" spans="3:15" ht="13.5">
      <c r="C2" s="28"/>
      <c r="D2" s="29"/>
      <c r="E2" s="30"/>
      <c r="F2" s="30"/>
      <c r="G2" s="30"/>
    </row>
    <row r="3" spans="3:15" ht="15">
      <c r="C3" s="169" t="s">
        <v>54</v>
      </c>
      <c r="D3" s="169"/>
      <c r="E3" s="169"/>
      <c r="F3" s="169"/>
      <c r="G3" s="169"/>
    </row>
    <row r="4" spans="3:15" ht="15">
      <c r="C4" s="170" t="s">
        <v>55</v>
      </c>
      <c r="D4" s="170"/>
      <c r="E4" s="170"/>
      <c r="F4" s="170"/>
      <c r="G4" s="170"/>
    </row>
    <row r="5" spans="3:15" ht="13.5">
      <c r="C5" s="28"/>
      <c r="D5" s="31"/>
      <c r="E5" s="30"/>
      <c r="F5" s="30"/>
      <c r="G5" s="30"/>
      <c r="H5" s="30"/>
      <c r="I5" s="32"/>
      <c r="J5" s="32"/>
      <c r="K5" s="32"/>
      <c r="L5" s="32"/>
      <c r="M5" s="32"/>
      <c r="N5" s="32"/>
      <c r="O5" s="32"/>
    </row>
    <row r="6" spans="3:15" ht="13.5">
      <c r="C6" s="28"/>
      <c r="D6" s="31"/>
      <c r="E6" s="30"/>
      <c r="F6" s="30"/>
      <c r="G6" s="32"/>
      <c r="H6" s="32"/>
      <c r="I6" s="32"/>
      <c r="J6" s="32"/>
      <c r="K6" s="32"/>
      <c r="L6" s="32"/>
      <c r="M6" s="32"/>
      <c r="N6" s="32"/>
      <c r="O6" s="32"/>
    </row>
    <row r="7" spans="3:15" s="37" customFormat="1" ht="12.75" customHeight="1">
      <c r="C7" s="33"/>
      <c r="D7" s="34"/>
      <c r="E7" s="35"/>
      <c r="F7" s="36"/>
      <c r="G7" s="36"/>
      <c r="H7" s="33"/>
      <c r="I7" s="77"/>
      <c r="J7" s="35"/>
      <c r="K7" s="36"/>
      <c r="L7" s="36"/>
      <c r="M7" s="172"/>
      <c r="N7" s="172"/>
      <c r="O7" s="172"/>
    </row>
    <row r="8" spans="3:15" s="37" customFormat="1" ht="12.75" customHeight="1">
      <c r="C8" s="38"/>
      <c r="D8" s="39"/>
      <c r="E8" s="40" t="s">
        <v>56</v>
      </c>
      <c r="F8" s="41" t="s">
        <v>0</v>
      </c>
      <c r="G8" s="41" t="s">
        <v>44</v>
      </c>
      <c r="H8" s="38"/>
      <c r="I8" s="78"/>
      <c r="J8" s="40" t="s">
        <v>93</v>
      </c>
      <c r="K8" s="41" t="s">
        <v>0</v>
      </c>
      <c r="L8" s="79" t="s">
        <v>44</v>
      </c>
      <c r="M8" s="172"/>
      <c r="N8" s="172"/>
      <c r="O8" s="172"/>
    </row>
    <row r="9" spans="3:15" ht="12.75" customHeight="1">
      <c r="C9" s="42"/>
      <c r="D9" s="43"/>
      <c r="E9" s="32"/>
      <c r="F9" s="44"/>
      <c r="G9" s="44"/>
      <c r="H9" s="33"/>
      <c r="I9" s="80"/>
      <c r="J9" s="81"/>
      <c r="K9" s="44"/>
      <c r="L9" s="82"/>
    </row>
    <row r="10" spans="3:15" s="47" customFormat="1" ht="12.75" customHeight="1">
      <c r="C10" s="4" t="s">
        <v>1</v>
      </c>
      <c r="D10" s="2"/>
      <c r="E10" s="5" t="s">
        <v>57</v>
      </c>
      <c r="F10" s="46">
        <v>33681455.960000001</v>
      </c>
      <c r="G10" s="46">
        <v>34070901.230000004</v>
      </c>
      <c r="H10" s="4" t="s">
        <v>1</v>
      </c>
      <c r="I10" s="10"/>
      <c r="J10" s="21" t="s">
        <v>94</v>
      </c>
      <c r="K10" s="46">
        <v>24667274.569999978</v>
      </c>
      <c r="L10" s="46">
        <v>27193138.98999998</v>
      </c>
      <c r="M10" s="58"/>
      <c r="N10" s="58"/>
      <c r="O10" s="58"/>
    </row>
    <row r="11" spans="3:15" s="47" customFormat="1" ht="12.75" customHeight="1">
      <c r="C11" s="4" t="s">
        <v>2</v>
      </c>
      <c r="D11" s="2"/>
      <c r="E11" s="5" t="s">
        <v>58</v>
      </c>
      <c r="F11" s="48">
        <v>20184790.34</v>
      </c>
      <c r="G11" s="49">
        <v>20684217.82</v>
      </c>
      <c r="H11" s="4" t="s">
        <v>22</v>
      </c>
      <c r="I11" s="10"/>
      <c r="J11" s="21" t="s">
        <v>95</v>
      </c>
      <c r="K11" s="83">
        <v>2719181.9299999792</v>
      </c>
      <c r="L11" s="84">
        <v>3612090.2599999802</v>
      </c>
      <c r="M11" s="58"/>
      <c r="N11" s="58"/>
      <c r="O11" s="58"/>
    </row>
    <row r="12" spans="3:15" s="47" customFormat="1" ht="12.75" customHeight="1">
      <c r="C12" s="4"/>
      <c r="D12" s="2" t="s">
        <v>3</v>
      </c>
      <c r="E12" s="2" t="s">
        <v>59</v>
      </c>
      <c r="F12" s="50">
        <v>69185.59</v>
      </c>
      <c r="G12" s="51">
        <v>70883.73</v>
      </c>
      <c r="H12" s="4" t="s">
        <v>2</v>
      </c>
      <c r="I12" s="12"/>
      <c r="J12" s="21" t="s">
        <v>96</v>
      </c>
      <c r="K12" s="85">
        <v>189038.93</v>
      </c>
      <c r="L12" s="86">
        <v>189038.93</v>
      </c>
      <c r="M12" s="58"/>
      <c r="N12" s="58"/>
      <c r="O12" s="58"/>
    </row>
    <row r="13" spans="3:15" s="52" customFormat="1" ht="12.75" customHeight="1">
      <c r="C13" s="4"/>
      <c r="D13" s="2" t="s">
        <v>4</v>
      </c>
      <c r="E13" s="2" t="s">
        <v>60</v>
      </c>
      <c r="F13" s="50">
        <v>614013.69999999995</v>
      </c>
      <c r="G13" s="51">
        <v>1228027.3999999994</v>
      </c>
      <c r="H13" s="4"/>
      <c r="I13" s="12" t="s">
        <v>14</v>
      </c>
      <c r="J13" s="22" t="s">
        <v>97</v>
      </c>
      <c r="K13" s="53">
        <v>189038.93</v>
      </c>
      <c r="L13" s="87">
        <v>189038.93</v>
      </c>
      <c r="M13" s="16"/>
      <c r="N13" s="16"/>
      <c r="O13" s="16"/>
    </row>
    <row r="14" spans="3:15" s="52" customFormat="1" ht="12.75" customHeight="1">
      <c r="C14" s="4"/>
      <c r="D14" s="2" t="s">
        <v>5</v>
      </c>
      <c r="E14" s="2" t="s">
        <v>61</v>
      </c>
      <c r="F14" s="50">
        <v>4934331.2300000004</v>
      </c>
      <c r="G14" s="51">
        <v>4084834.06</v>
      </c>
      <c r="H14" s="4" t="s">
        <v>11</v>
      </c>
      <c r="I14" s="12"/>
      <c r="J14" s="21" t="s">
        <v>98</v>
      </c>
      <c r="K14" s="85">
        <v>550198.13</v>
      </c>
      <c r="L14" s="86">
        <v>1911074.19</v>
      </c>
      <c r="M14" s="16"/>
      <c r="N14" s="16"/>
      <c r="O14" s="16"/>
    </row>
    <row r="15" spans="3:15" s="52" customFormat="1" ht="12.75" customHeight="1">
      <c r="C15" s="4"/>
      <c r="D15" s="2" t="s">
        <v>6</v>
      </c>
      <c r="E15" s="2" t="s">
        <v>62</v>
      </c>
      <c r="F15" s="50">
        <v>6379678.7999999998</v>
      </c>
      <c r="G15" s="51">
        <v>6236585.7199999997</v>
      </c>
      <c r="H15" s="4"/>
      <c r="I15" s="12" t="s">
        <v>14</v>
      </c>
      <c r="J15" s="22" t="s">
        <v>99</v>
      </c>
      <c r="K15" s="51">
        <v>550198.13</v>
      </c>
      <c r="L15" s="53">
        <v>1911074.19</v>
      </c>
      <c r="M15" s="16"/>
      <c r="N15" s="16"/>
      <c r="O15" s="16"/>
    </row>
    <row r="16" spans="3:15" s="52" customFormat="1" ht="12.75" customHeight="1">
      <c r="C16" s="4"/>
      <c r="D16" s="2" t="s">
        <v>7</v>
      </c>
      <c r="E16" s="2" t="s">
        <v>63</v>
      </c>
      <c r="F16" s="50">
        <v>8116194.7599999998</v>
      </c>
      <c r="G16" s="51">
        <v>9014074.8800000008</v>
      </c>
      <c r="H16" s="4"/>
      <c r="I16" s="12" t="s">
        <v>12</v>
      </c>
      <c r="J16" s="22" t="s">
        <v>100</v>
      </c>
      <c r="K16" s="88" t="s">
        <v>23</v>
      </c>
      <c r="L16" s="88" t="s">
        <v>23</v>
      </c>
      <c r="M16" s="16"/>
      <c r="N16" s="16"/>
      <c r="O16" s="16"/>
    </row>
    <row r="17" spans="3:15" s="52" customFormat="1" ht="12.75" customHeight="1">
      <c r="C17" s="4"/>
      <c r="D17" s="2" t="s">
        <v>8</v>
      </c>
      <c r="E17" s="2" t="s">
        <v>64</v>
      </c>
      <c r="F17" s="50">
        <v>71386.259999999995</v>
      </c>
      <c r="G17" s="53">
        <v>49812.03</v>
      </c>
      <c r="H17" s="4" t="s">
        <v>24</v>
      </c>
      <c r="I17" s="12"/>
      <c r="J17" s="21" t="s">
        <v>101</v>
      </c>
      <c r="K17" s="85">
        <v>2872853.2</v>
      </c>
      <c r="L17" s="86">
        <v>3318312.6399999997</v>
      </c>
      <c r="M17" s="16"/>
      <c r="N17" s="16"/>
      <c r="O17" s="16"/>
    </row>
    <row r="18" spans="3:15" s="52" customFormat="1" ht="12.75" customHeight="1">
      <c r="C18" s="4" t="s">
        <v>11</v>
      </c>
      <c r="D18" s="2"/>
      <c r="E18" s="5" t="s">
        <v>65</v>
      </c>
      <c r="F18" s="54">
        <v>4635615.38</v>
      </c>
      <c r="G18" s="54">
        <v>4665960.05</v>
      </c>
      <c r="H18" s="4" t="s">
        <v>15</v>
      </c>
      <c r="I18" s="12"/>
      <c r="J18" s="21" t="s">
        <v>102</v>
      </c>
      <c r="K18" s="85">
        <v>-892908.3300000208</v>
      </c>
      <c r="L18" s="86">
        <v>-1806335.5000000198</v>
      </c>
      <c r="M18" s="16"/>
      <c r="N18" s="16"/>
      <c r="O18" s="16"/>
    </row>
    <row r="19" spans="3:15" s="52" customFormat="1" ht="12.75" customHeight="1">
      <c r="C19" s="4"/>
      <c r="D19" s="2" t="s">
        <v>12</v>
      </c>
      <c r="E19" s="2" t="s">
        <v>66</v>
      </c>
      <c r="F19" s="55">
        <v>1090797.93</v>
      </c>
      <c r="G19" s="55">
        <v>1163335.32</v>
      </c>
      <c r="H19" s="4"/>
      <c r="I19" s="12"/>
      <c r="J19" s="21"/>
      <c r="K19" s="85"/>
      <c r="L19" s="86"/>
      <c r="M19" s="16"/>
      <c r="N19" s="16"/>
      <c r="O19" s="16"/>
    </row>
    <row r="20" spans="3:15" s="52" customFormat="1" ht="12.75" customHeight="1">
      <c r="C20" s="4"/>
      <c r="D20" s="2" t="s">
        <v>3</v>
      </c>
      <c r="E20" s="2" t="s">
        <v>67</v>
      </c>
      <c r="F20" s="56">
        <v>1131416.95</v>
      </c>
      <c r="G20" s="55">
        <v>941363.24</v>
      </c>
      <c r="H20" s="4" t="s">
        <v>40</v>
      </c>
      <c r="I20" s="12"/>
      <c r="J20" s="21" t="s">
        <v>103</v>
      </c>
      <c r="K20" s="89">
        <v>0</v>
      </c>
      <c r="L20" s="86">
        <v>-1756.09</v>
      </c>
      <c r="M20" s="16"/>
      <c r="N20" s="16"/>
      <c r="O20" s="16"/>
    </row>
    <row r="21" spans="3:15" s="52" customFormat="1" ht="12.75" customHeight="1">
      <c r="C21" s="4"/>
      <c r="D21" s="2" t="s">
        <v>5</v>
      </c>
      <c r="E21" s="2" t="s">
        <v>68</v>
      </c>
      <c r="F21" s="56">
        <v>388553.67</v>
      </c>
      <c r="G21" s="55">
        <v>340283.71</v>
      </c>
      <c r="H21" s="4" t="s">
        <v>2</v>
      </c>
      <c r="I21" s="12"/>
      <c r="J21" s="21" t="s">
        <v>104</v>
      </c>
      <c r="K21" s="89">
        <v>0</v>
      </c>
      <c r="L21" s="86">
        <v>-1756.09</v>
      </c>
      <c r="M21" s="16"/>
      <c r="N21" s="16"/>
      <c r="O21" s="16"/>
    </row>
    <row r="22" spans="3:15" s="52" customFormat="1" ht="12.75" customHeight="1">
      <c r="C22" s="4"/>
      <c r="D22" s="2" t="s">
        <v>6</v>
      </c>
      <c r="E22" s="2" t="s">
        <v>69</v>
      </c>
      <c r="F22" s="56">
        <v>1789314.62</v>
      </c>
      <c r="G22" s="55">
        <v>1982461.81</v>
      </c>
      <c r="H22" s="4"/>
      <c r="I22" s="12" t="s">
        <v>14</v>
      </c>
      <c r="J22" s="22" t="s">
        <v>104</v>
      </c>
      <c r="K22" s="88">
        <v>0</v>
      </c>
      <c r="L22" s="53">
        <v>-1756.09</v>
      </c>
      <c r="M22" s="16"/>
      <c r="N22" s="16"/>
      <c r="O22" s="16"/>
    </row>
    <row r="23" spans="3:15" s="52" customFormat="1" ht="12.75" customHeight="1">
      <c r="C23" s="4"/>
      <c r="D23" s="2" t="s">
        <v>8</v>
      </c>
      <c r="E23" s="2" t="s">
        <v>70</v>
      </c>
      <c r="F23" s="56">
        <v>235532.21</v>
      </c>
      <c r="G23" s="55">
        <v>238515.97</v>
      </c>
      <c r="H23" s="4"/>
      <c r="I23" s="12"/>
      <c r="J23" s="22"/>
      <c r="K23" s="85"/>
      <c r="L23" s="86"/>
      <c r="M23" s="16"/>
      <c r="N23" s="16"/>
      <c r="O23" s="16"/>
    </row>
    <row r="24" spans="3:15" s="52" customFormat="1" ht="12.75" customHeight="1">
      <c r="C24" s="4" t="s">
        <v>13</v>
      </c>
      <c r="D24" s="2"/>
      <c r="E24" s="5" t="s">
        <v>71</v>
      </c>
      <c r="F24" s="54">
        <v>3443865.13</v>
      </c>
      <c r="G24" s="54">
        <v>3443865.13</v>
      </c>
      <c r="H24" s="4" t="s">
        <v>25</v>
      </c>
      <c r="I24" s="12"/>
      <c r="J24" s="21" t="s">
        <v>105</v>
      </c>
      <c r="K24" s="85">
        <v>21948092.640000001</v>
      </c>
      <c r="L24" s="86">
        <v>23582804.82</v>
      </c>
      <c r="M24" s="16"/>
      <c r="N24" s="16"/>
      <c r="O24" s="16"/>
    </row>
    <row r="25" spans="3:15" s="52" customFormat="1" ht="12.75" customHeight="1">
      <c r="C25" s="4"/>
      <c r="D25" s="2" t="s">
        <v>14</v>
      </c>
      <c r="E25" s="2" t="s">
        <v>72</v>
      </c>
      <c r="F25" s="57">
        <v>3443865.13</v>
      </c>
      <c r="G25" s="51">
        <v>3443865.13</v>
      </c>
      <c r="H25" s="4"/>
      <c r="I25" s="12" t="s">
        <v>14</v>
      </c>
      <c r="J25" s="22" t="s">
        <v>106</v>
      </c>
      <c r="K25" s="90">
        <v>21751024.41</v>
      </c>
      <c r="L25" s="53">
        <v>23314002.550000001</v>
      </c>
      <c r="M25" s="16"/>
      <c r="N25" s="16"/>
      <c r="O25" s="16"/>
    </row>
    <row r="26" spans="3:15" s="52" customFormat="1" ht="12.75" customHeight="1">
      <c r="C26" s="4" t="s">
        <v>15</v>
      </c>
      <c r="D26" s="2"/>
      <c r="E26" s="5" t="s">
        <v>73</v>
      </c>
      <c r="F26" s="54">
        <v>5417185.1100000003</v>
      </c>
      <c r="G26" s="54">
        <v>5276858.2299999995</v>
      </c>
      <c r="H26" s="4"/>
      <c r="I26" s="12" t="s">
        <v>12</v>
      </c>
      <c r="J26" s="22" t="s">
        <v>107</v>
      </c>
      <c r="K26" s="90">
        <v>16935.52</v>
      </c>
      <c r="L26" s="53">
        <v>13597.06</v>
      </c>
      <c r="M26" s="16"/>
      <c r="N26" s="16"/>
      <c r="O26" s="16"/>
    </row>
    <row r="27" spans="3:15" s="52" customFormat="1" ht="12.75" customHeight="1">
      <c r="C27" s="4"/>
      <c r="D27" s="2" t="s">
        <v>14</v>
      </c>
      <c r="E27" s="2" t="s">
        <v>72</v>
      </c>
      <c r="F27" s="55">
        <v>1022.19</v>
      </c>
      <c r="G27" s="55">
        <v>580740.06000000006</v>
      </c>
      <c r="H27" s="4"/>
      <c r="I27" s="12" t="s">
        <v>3</v>
      </c>
      <c r="J27" s="22" t="s">
        <v>108</v>
      </c>
      <c r="K27" s="90">
        <v>180132.71</v>
      </c>
      <c r="L27" s="53">
        <v>255205.21</v>
      </c>
      <c r="M27" s="16"/>
      <c r="N27" s="16"/>
      <c r="O27" s="16"/>
    </row>
    <row r="28" spans="3:15" s="52" customFormat="1" ht="12.75" customHeight="1">
      <c r="C28" s="4"/>
      <c r="D28" s="2" t="s">
        <v>12</v>
      </c>
      <c r="E28" s="2" t="s">
        <v>74</v>
      </c>
      <c r="F28" s="55">
        <v>5025162.42</v>
      </c>
      <c r="G28" s="55">
        <v>4350515.6399999997</v>
      </c>
      <c r="H28" s="91"/>
      <c r="I28" s="92"/>
      <c r="J28" s="93"/>
      <c r="K28" s="94"/>
      <c r="L28" s="95"/>
      <c r="M28" s="16"/>
      <c r="N28" s="16"/>
      <c r="O28" s="16"/>
    </row>
    <row r="29" spans="3:15" s="52" customFormat="1" ht="12.75" customHeight="1">
      <c r="C29" s="4"/>
      <c r="D29" s="2" t="s">
        <v>16</v>
      </c>
      <c r="E29" s="2" t="s">
        <v>75</v>
      </c>
      <c r="F29" s="55">
        <v>391000.5</v>
      </c>
      <c r="G29" s="55">
        <v>345602.53</v>
      </c>
      <c r="H29" s="4" t="s">
        <v>17</v>
      </c>
      <c r="I29" s="12"/>
      <c r="J29" s="21" t="s">
        <v>109</v>
      </c>
      <c r="K29" s="46">
        <v>6524022.0999999996</v>
      </c>
      <c r="L29" s="46">
        <v>6248491.5800000001</v>
      </c>
      <c r="M29" s="16"/>
      <c r="N29" s="16"/>
      <c r="O29" s="16"/>
    </row>
    <row r="30" spans="3:15" s="52" customFormat="1" ht="12.75" customHeight="1">
      <c r="C30" s="15"/>
      <c r="D30" s="58"/>
      <c r="E30" s="58"/>
      <c r="F30" s="57"/>
      <c r="G30" s="57"/>
      <c r="H30" s="4" t="s">
        <v>2</v>
      </c>
      <c r="I30" s="12"/>
      <c r="J30" s="21" t="s">
        <v>110</v>
      </c>
      <c r="K30" s="85">
        <v>131559.93</v>
      </c>
      <c r="L30" s="86">
        <v>163838.6</v>
      </c>
      <c r="M30" s="16"/>
      <c r="N30" s="16"/>
      <c r="O30" s="16"/>
    </row>
    <row r="31" spans="3:15" s="47" customFormat="1" ht="12.75" customHeight="1">
      <c r="C31" s="4" t="s">
        <v>17</v>
      </c>
      <c r="D31" s="2"/>
      <c r="E31" s="5" t="s">
        <v>76</v>
      </c>
      <c r="F31" s="46">
        <v>37123389.990000002</v>
      </c>
      <c r="G31" s="46">
        <v>39329918.839999996</v>
      </c>
      <c r="H31" s="4"/>
      <c r="I31" s="12" t="s">
        <v>4</v>
      </c>
      <c r="J31" s="22" t="s">
        <v>111</v>
      </c>
      <c r="K31" s="96">
        <v>131559.93</v>
      </c>
      <c r="L31" s="53">
        <v>163838.6</v>
      </c>
      <c r="M31" s="58"/>
      <c r="N31" s="58"/>
      <c r="O31" s="58"/>
    </row>
    <row r="32" spans="3:15" s="52" customFormat="1" ht="12.75" customHeight="1">
      <c r="C32" s="4" t="s">
        <v>18</v>
      </c>
      <c r="D32" s="2"/>
      <c r="E32" s="5" t="s">
        <v>77</v>
      </c>
      <c r="F32" s="54">
        <v>519832.32000000001</v>
      </c>
      <c r="G32" s="54">
        <v>313609.15000000002</v>
      </c>
      <c r="H32" s="4" t="s">
        <v>18</v>
      </c>
      <c r="I32" s="12"/>
      <c r="J32" s="21" t="s">
        <v>112</v>
      </c>
      <c r="K32" s="85">
        <v>6392462.1699999999</v>
      </c>
      <c r="L32" s="86">
        <v>6084652.9800000004</v>
      </c>
      <c r="M32" s="16"/>
      <c r="N32" s="16"/>
      <c r="O32" s="16"/>
    </row>
    <row r="33" spans="3:15" s="52" customFormat="1" ht="12.75" customHeight="1">
      <c r="C33" s="4"/>
      <c r="D33" s="2" t="s">
        <v>14</v>
      </c>
      <c r="E33" s="2" t="s">
        <v>78</v>
      </c>
      <c r="F33" s="57">
        <v>519832.32000000001</v>
      </c>
      <c r="G33" s="57">
        <v>313609.15000000002</v>
      </c>
      <c r="H33" s="4"/>
      <c r="I33" s="12" t="s">
        <v>3</v>
      </c>
      <c r="J33" s="22" t="s">
        <v>113</v>
      </c>
      <c r="K33" s="51">
        <v>6392462.1699999999</v>
      </c>
      <c r="L33" s="53">
        <v>6084652.9800000004</v>
      </c>
      <c r="M33" s="16"/>
      <c r="N33" s="16"/>
      <c r="O33" s="16"/>
    </row>
    <row r="34" spans="3:15" s="52" customFormat="1" ht="12.75" hidden="1" customHeight="1">
      <c r="C34" s="4"/>
      <c r="D34" s="2"/>
      <c r="E34" s="2"/>
      <c r="F34" s="57"/>
      <c r="G34" s="57"/>
      <c r="H34" s="4"/>
      <c r="I34" s="12"/>
      <c r="J34" s="21"/>
      <c r="K34" s="51"/>
      <c r="L34" s="86"/>
      <c r="M34" s="16"/>
      <c r="N34" s="16"/>
      <c r="O34" s="16"/>
    </row>
    <row r="35" spans="3:15" s="52" customFormat="1" ht="12.75" customHeight="1">
      <c r="C35" s="4" t="s">
        <v>11</v>
      </c>
      <c r="D35" s="2"/>
      <c r="E35" s="5" t="s">
        <v>79</v>
      </c>
      <c r="F35" s="54">
        <v>32298418.890000001</v>
      </c>
      <c r="G35" s="54">
        <v>28026743.260000002</v>
      </c>
      <c r="H35" s="4" t="s">
        <v>26</v>
      </c>
      <c r="I35" s="12"/>
      <c r="J35" s="21" t="s">
        <v>114</v>
      </c>
      <c r="K35" s="46">
        <v>39613549.280000001</v>
      </c>
      <c r="L35" s="97">
        <v>39959189.5</v>
      </c>
      <c r="M35" s="16"/>
      <c r="N35" s="16"/>
      <c r="O35" s="16"/>
    </row>
    <row r="36" spans="3:15" s="52" customFormat="1" ht="12.75" customHeight="1">
      <c r="C36" s="4"/>
      <c r="D36" s="2" t="s">
        <v>14</v>
      </c>
      <c r="E36" s="2" t="s">
        <v>80</v>
      </c>
      <c r="F36" s="55">
        <v>29496327.550000001</v>
      </c>
      <c r="G36" s="57">
        <v>25052186.48</v>
      </c>
      <c r="H36" s="4" t="s">
        <v>11</v>
      </c>
      <c r="I36" s="12"/>
      <c r="J36" s="25" t="s">
        <v>115</v>
      </c>
      <c r="K36" s="85">
        <v>2623463.17</v>
      </c>
      <c r="L36" s="86">
        <v>7391258.6200000001</v>
      </c>
      <c r="M36" s="16"/>
      <c r="N36" s="16"/>
      <c r="O36" s="16"/>
    </row>
    <row r="37" spans="3:15" s="52" customFormat="1" ht="12.75" customHeight="1">
      <c r="C37" s="4"/>
      <c r="D37" s="9"/>
      <c r="E37" s="2" t="s">
        <v>81</v>
      </c>
      <c r="F37" s="55">
        <v>4283209.55</v>
      </c>
      <c r="G37" s="55">
        <v>3385069.27</v>
      </c>
      <c r="H37" s="4"/>
      <c r="I37" s="12" t="s">
        <v>14</v>
      </c>
      <c r="J37" s="22" t="s">
        <v>116</v>
      </c>
      <c r="K37" s="88">
        <v>0</v>
      </c>
      <c r="L37" s="53">
        <v>1976770.07</v>
      </c>
      <c r="M37" s="16"/>
      <c r="N37" s="16"/>
      <c r="O37" s="16"/>
    </row>
    <row r="38" spans="3:15" s="52" customFormat="1" ht="12.75" customHeight="1">
      <c r="C38" s="4"/>
      <c r="D38" s="9"/>
      <c r="E38" s="2" t="s">
        <v>82</v>
      </c>
      <c r="F38" s="55">
        <v>24138660.43</v>
      </c>
      <c r="G38" s="55">
        <v>21008244.77</v>
      </c>
      <c r="H38" s="4"/>
      <c r="I38" s="12" t="s">
        <v>3</v>
      </c>
      <c r="J38" s="22" t="s">
        <v>113</v>
      </c>
      <c r="K38" s="51">
        <v>2623463.17</v>
      </c>
      <c r="L38" s="53">
        <v>5414488.5499999998</v>
      </c>
      <c r="M38" s="16"/>
      <c r="N38" s="16"/>
      <c r="O38" s="16"/>
    </row>
    <row r="39" spans="3:15" s="47" customFormat="1" ht="12.75" customHeight="1">
      <c r="C39" s="4"/>
      <c r="D39" s="9"/>
      <c r="E39" s="2" t="s">
        <v>83</v>
      </c>
      <c r="F39" s="55">
        <v>1074457.57</v>
      </c>
      <c r="G39" s="55">
        <v>658872.43999999994</v>
      </c>
      <c r="H39" s="4" t="s">
        <v>24</v>
      </c>
      <c r="I39" s="12"/>
      <c r="J39" s="25" t="s">
        <v>117</v>
      </c>
      <c r="K39" s="85">
        <v>889032.97</v>
      </c>
      <c r="L39" s="86">
        <v>1293792.71</v>
      </c>
      <c r="M39" s="58"/>
      <c r="N39" s="58"/>
      <c r="O39" s="58"/>
    </row>
    <row r="40" spans="3:15" s="47" customFormat="1" ht="12.75" customHeight="1">
      <c r="C40" s="4"/>
      <c r="D40" s="2" t="s">
        <v>12</v>
      </c>
      <c r="E40" s="2" t="s">
        <v>84</v>
      </c>
      <c r="F40" s="55">
        <v>174303.96</v>
      </c>
      <c r="G40" s="55">
        <v>244392.71</v>
      </c>
      <c r="H40" s="4"/>
      <c r="I40" s="12" t="s">
        <v>12</v>
      </c>
      <c r="J40" s="23" t="s">
        <v>118</v>
      </c>
      <c r="K40" s="51">
        <v>883002.69</v>
      </c>
      <c r="L40" s="53">
        <v>1293792.71</v>
      </c>
      <c r="M40" s="58"/>
      <c r="N40" s="58"/>
      <c r="O40" s="58"/>
    </row>
    <row r="41" spans="3:15" s="47" customFormat="1" ht="12.75" customHeight="1">
      <c r="C41" s="4"/>
      <c r="D41" s="2" t="s">
        <v>4</v>
      </c>
      <c r="E41" s="2" t="s">
        <v>85</v>
      </c>
      <c r="F41" s="55">
        <v>2404071.27</v>
      </c>
      <c r="G41" s="55">
        <v>1993400.34</v>
      </c>
      <c r="H41" s="4"/>
      <c r="I41" s="12" t="s">
        <v>4</v>
      </c>
      <c r="J41" s="23" t="s">
        <v>119</v>
      </c>
      <c r="K41" s="53">
        <v>6030.28</v>
      </c>
      <c r="L41" s="88">
        <v>0</v>
      </c>
      <c r="M41" s="58"/>
      <c r="N41" s="58"/>
      <c r="O41" s="58"/>
    </row>
    <row r="42" spans="3:15" s="47" customFormat="1" ht="12.75" customHeight="1">
      <c r="C42" s="4"/>
      <c r="D42" s="2" t="s">
        <v>16</v>
      </c>
      <c r="E42" s="2" t="s">
        <v>19</v>
      </c>
      <c r="F42" s="55">
        <v>1099.6199999999999</v>
      </c>
      <c r="G42" s="55">
        <v>6282.57</v>
      </c>
      <c r="H42" s="4"/>
      <c r="I42" s="12" t="s">
        <v>16</v>
      </c>
      <c r="J42" s="23" t="s">
        <v>120</v>
      </c>
      <c r="K42" s="88">
        <v>0</v>
      </c>
      <c r="L42" s="88">
        <v>0</v>
      </c>
      <c r="M42" s="58"/>
      <c r="N42" s="58"/>
      <c r="O42" s="58"/>
    </row>
    <row r="43" spans="3:15" s="47" customFormat="1" ht="12.75" customHeight="1">
      <c r="C43" s="4"/>
      <c r="D43" s="2" t="s">
        <v>6</v>
      </c>
      <c r="E43" s="2" t="s">
        <v>86</v>
      </c>
      <c r="F43" s="55">
        <v>222616.49</v>
      </c>
      <c r="G43" s="57">
        <v>730481.16</v>
      </c>
      <c r="H43" s="4" t="s">
        <v>15</v>
      </c>
      <c r="I43" s="12"/>
      <c r="J43" s="25" t="s">
        <v>121</v>
      </c>
      <c r="K43" s="85">
        <v>25370403.690000001</v>
      </c>
      <c r="L43" s="86">
        <v>22722142.289999999</v>
      </c>
      <c r="M43" s="58"/>
      <c r="N43" s="58"/>
      <c r="O43" s="58"/>
    </row>
    <row r="44" spans="3:15" s="47" customFormat="1" ht="12.75" customHeight="1">
      <c r="C44" s="4" t="s">
        <v>87</v>
      </c>
      <c r="D44" s="2"/>
      <c r="E44" s="2"/>
      <c r="F44" s="59">
        <v>83973.14</v>
      </c>
      <c r="G44" s="60">
        <v>0</v>
      </c>
      <c r="H44" s="4"/>
      <c r="I44" s="12" t="s">
        <v>14</v>
      </c>
      <c r="J44" s="22" t="s">
        <v>122</v>
      </c>
      <c r="K44" s="51">
        <v>16926554.350000001</v>
      </c>
      <c r="L44" s="53">
        <v>15731751.5</v>
      </c>
      <c r="M44" s="58"/>
      <c r="N44" s="58"/>
      <c r="O44" s="58"/>
    </row>
    <row r="45" spans="3:15" s="47" customFormat="1" ht="12.75" customHeight="1">
      <c r="C45" s="4"/>
      <c r="D45" s="2" t="s">
        <v>45</v>
      </c>
      <c r="E45" s="2" t="s">
        <v>75</v>
      </c>
      <c r="F45" s="55">
        <v>83973.14</v>
      </c>
      <c r="G45" s="61">
        <v>0</v>
      </c>
      <c r="H45" s="4"/>
      <c r="I45" s="12" t="s">
        <v>12</v>
      </c>
      <c r="J45" s="22" t="s">
        <v>123</v>
      </c>
      <c r="K45" s="51">
        <v>1206031.69</v>
      </c>
      <c r="L45" s="53">
        <v>791821.67</v>
      </c>
      <c r="M45" s="58"/>
      <c r="N45" s="58"/>
      <c r="O45" s="58"/>
    </row>
    <row r="46" spans="3:15" s="47" customFormat="1" ht="12.75" customHeight="1">
      <c r="C46" s="4" t="s">
        <v>15</v>
      </c>
      <c r="D46" s="2"/>
      <c r="E46" s="5" t="s">
        <v>88</v>
      </c>
      <c r="F46" s="62">
        <v>7192.4</v>
      </c>
      <c r="G46" s="54">
        <v>5049135</v>
      </c>
      <c r="H46" s="4"/>
      <c r="I46" s="12" t="s">
        <v>3</v>
      </c>
      <c r="J46" s="22" t="s">
        <v>124</v>
      </c>
      <c r="K46" s="51">
        <v>0</v>
      </c>
      <c r="L46" s="88">
        <v>0</v>
      </c>
      <c r="M46" s="58"/>
      <c r="N46" s="58"/>
      <c r="O46" s="58"/>
    </row>
    <row r="47" spans="3:15" s="47" customFormat="1" ht="12.75" customHeight="1">
      <c r="C47" s="4"/>
      <c r="D47" s="2" t="s">
        <v>16</v>
      </c>
      <c r="E47" s="2" t="s">
        <v>75</v>
      </c>
      <c r="F47" s="63">
        <v>7192.4</v>
      </c>
      <c r="G47" s="57">
        <v>5049135</v>
      </c>
      <c r="H47" s="4"/>
      <c r="I47" s="12" t="s">
        <v>4</v>
      </c>
      <c r="J47" s="22" t="s">
        <v>19</v>
      </c>
      <c r="K47" s="51">
        <v>1389712.36</v>
      </c>
      <c r="L47" s="53">
        <v>1350152.85</v>
      </c>
      <c r="M47" s="58"/>
      <c r="N47" s="58"/>
      <c r="O47" s="58"/>
    </row>
    <row r="48" spans="3:15" s="47" customFormat="1" ht="12.75" customHeight="1">
      <c r="C48" s="4" t="s">
        <v>20</v>
      </c>
      <c r="D48" s="2"/>
      <c r="E48" s="5" t="s">
        <v>89</v>
      </c>
      <c r="F48" s="54">
        <v>1111644.74</v>
      </c>
      <c r="G48" s="54">
        <v>820023.67</v>
      </c>
      <c r="H48" s="4"/>
      <c r="I48" s="12" t="s">
        <v>5</v>
      </c>
      <c r="J48" s="22" t="s">
        <v>125</v>
      </c>
      <c r="K48" s="51">
        <v>2128805.98</v>
      </c>
      <c r="L48" s="53">
        <v>1993824.65</v>
      </c>
      <c r="M48" s="58"/>
      <c r="N48" s="58"/>
      <c r="O48" s="58"/>
    </row>
    <row r="49" spans="3:15" s="47" customFormat="1" ht="12.75" customHeight="1">
      <c r="C49" s="4" t="s">
        <v>21</v>
      </c>
      <c r="D49" s="2"/>
      <c r="E49" s="5" t="s">
        <v>90</v>
      </c>
      <c r="F49" s="54">
        <v>3102328.5</v>
      </c>
      <c r="G49" s="54">
        <v>5120407.76</v>
      </c>
      <c r="H49" s="4"/>
      <c r="I49" s="12" t="s">
        <v>6</v>
      </c>
      <c r="J49" s="22" t="s">
        <v>126</v>
      </c>
      <c r="K49" s="51">
        <v>3719299.31</v>
      </c>
      <c r="L49" s="53">
        <v>2854591.62</v>
      </c>
      <c r="M49" s="58"/>
      <c r="N49" s="58"/>
      <c r="O49" s="58"/>
    </row>
    <row r="50" spans="3:15" s="47" customFormat="1" ht="12.75" customHeight="1">
      <c r="C50" s="64"/>
      <c r="D50" s="65" t="s">
        <v>14</v>
      </c>
      <c r="E50" s="66" t="s">
        <v>91</v>
      </c>
      <c r="F50" s="67">
        <v>3102328.5</v>
      </c>
      <c r="G50" s="67">
        <v>5120407.76</v>
      </c>
      <c r="H50" s="4" t="s">
        <v>20</v>
      </c>
      <c r="I50" s="12"/>
      <c r="J50" s="25" t="s">
        <v>89</v>
      </c>
      <c r="K50" s="85">
        <v>10730649.449999999</v>
      </c>
      <c r="L50" s="86">
        <v>8551995.8800000008</v>
      </c>
      <c r="M50" s="58"/>
      <c r="N50" s="58"/>
      <c r="O50" s="58"/>
    </row>
    <row r="51" spans="3:15" s="37" customFormat="1" ht="12.75" customHeight="1">
      <c r="C51" s="64"/>
      <c r="D51" s="65"/>
      <c r="E51" s="68" t="s">
        <v>92</v>
      </c>
      <c r="F51" s="69">
        <v>70804845.950000003</v>
      </c>
      <c r="G51" s="69">
        <v>73400820.069999993</v>
      </c>
      <c r="H51" s="98"/>
      <c r="I51" s="99"/>
      <c r="J51" s="100" t="s">
        <v>127</v>
      </c>
      <c r="K51" s="69">
        <v>70804845.949999988</v>
      </c>
      <c r="L51" s="69">
        <v>73400820.069999978</v>
      </c>
      <c r="M51" s="172"/>
      <c r="N51" s="172"/>
      <c r="O51" s="172"/>
    </row>
    <row r="52" spans="3:15" s="37" customFormat="1" ht="12.75" customHeight="1">
      <c r="C52" s="70" t="s">
        <v>193</v>
      </c>
      <c r="D52" s="29"/>
      <c r="E52" s="71"/>
      <c r="J52" s="172"/>
      <c r="K52" s="172"/>
      <c r="L52" s="172"/>
      <c r="M52" s="172"/>
      <c r="N52" s="172"/>
      <c r="O52" s="172"/>
    </row>
    <row r="53" spans="3:15" s="37" customFormat="1" ht="12.75" customHeight="1">
      <c r="C53" s="70" t="s">
        <v>194</v>
      </c>
      <c r="D53" s="70"/>
      <c r="F53" s="72"/>
      <c r="G53" s="72"/>
      <c r="J53" s="172"/>
      <c r="K53" s="172"/>
      <c r="L53" s="172"/>
      <c r="M53" s="172"/>
      <c r="N53" s="172"/>
      <c r="O53" s="172"/>
    </row>
    <row r="54" spans="3:15" s="37" customFormat="1" ht="12.75" customHeight="1">
      <c r="C54" s="171"/>
      <c r="D54" s="171"/>
      <c r="E54" s="171"/>
      <c r="F54" s="171"/>
      <c r="G54" s="171"/>
      <c r="J54" s="172"/>
      <c r="K54" s="172"/>
      <c r="L54" s="172"/>
      <c r="M54" s="172"/>
      <c r="N54" s="172"/>
      <c r="O54" s="172"/>
    </row>
    <row r="55" spans="3:15" s="37" customFormat="1" ht="12.75" customHeight="1">
      <c r="C55" s="28"/>
      <c r="D55" s="71"/>
      <c r="E55" s="30"/>
      <c r="F55" s="73"/>
      <c r="G55" s="30"/>
      <c r="J55" s="172"/>
      <c r="K55" s="172"/>
      <c r="L55" s="172"/>
      <c r="M55" s="172"/>
      <c r="N55" s="172"/>
      <c r="O55" s="172"/>
    </row>
    <row r="56" spans="3:15" s="37" customFormat="1" ht="12.75" customHeight="1">
      <c r="C56" s="28"/>
      <c r="D56" s="29"/>
      <c r="E56" s="73"/>
      <c r="F56" s="72"/>
      <c r="G56" s="72"/>
      <c r="J56" s="172"/>
      <c r="K56" s="172"/>
      <c r="L56" s="172"/>
      <c r="M56" s="172"/>
      <c r="N56" s="172"/>
      <c r="O56" s="172"/>
    </row>
    <row r="57" spans="3:15" s="37" customFormat="1" ht="12.75" customHeight="1">
      <c r="C57" s="28"/>
      <c r="D57" s="29"/>
      <c r="E57" s="30"/>
      <c r="F57" s="30"/>
      <c r="G57" s="32"/>
      <c r="J57" s="172"/>
      <c r="K57" s="172"/>
      <c r="L57" s="172"/>
      <c r="M57" s="172"/>
      <c r="N57" s="172"/>
      <c r="O57" s="172"/>
    </row>
    <row r="58" spans="3:15" s="37" customFormat="1" ht="12.75" customHeight="1">
      <c r="C58" s="28"/>
      <c r="D58" s="29"/>
      <c r="E58" s="30"/>
      <c r="F58" s="30"/>
      <c r="G58" s="30"/>
      <c r="J58" s="172"/>
      <c r="K58" s="172"/>
      <c r="L58" s="172"/>
      <c r="M58" s="172"/>
      <c r="N58" s="172"/>
      <c r="O58" s="172"/>
    </row>
    <row r="59" spans="3:15" s="37" customFormat="1" ht="12.75" customHeight="1">
      <c r="C59" s="28"/>
      <c r="D59" s="29"/>
      <c r="E59" s="30"/>
      <c r="F59" s="74"/>
      <c r="G59" s="74"/>
      <c r="J59" s="172"/>
      <c r="K59" s="172"/>
      <c r="L59" s="172"/>
      <c r="M59" s="172"/>
      <c r="N59" s="172"/>
      <c r="O59" s="172"/>
    </row>
    <row r="60" spans="3:15" s="37" customFormat="1" ht="12.75" customHeight="1">
      <c r="C60" s="28"/>
      <c r="D60" s="29"/>
      <c r="E60" s="30"/>
      <c r="F60" s="30"/>
      <c r="G60" s="32"/>
      <c r="J60" s="172"/>
      <c r="K60" s="172"/>
      <c r="L60" s="172"/>
      <c r="M60" s="172"/>
      <c r="N60" s="172"/>
      <c r="O60" s="172"/>
    </row>
    <row r="61" spans="3:15" s="37" customFormat="1" ht="12.75" customHeight="1">
      <c r="C61" s="28"/>
      <c r="D61" s="29"/>
      <c r="E61" s="30"/>
      <c r="F61" s="30"/>
      <c r="G61" s="32"/>
      <c r="J61" s="172"/>
      <c r="K61" s="172"/>
      <c r="L61" s="172"/>
      <c r="M61" s="172"/>
      <c r="N61" s="172"/>
      <c r="O61" s="172"/>
    </row>
    <row r="62" spans="3:15" s="37" customFormat="1" ht="12.75" customHeight="1">
      <c r="C62" s="28"/>
      <c r="D62" s="29"/>
      <c r="E62" s="30"/>
      <c r="F62" s="30"/>
      <c r="G62" s="30"/>
      <c r="J62" s="172"/>
      <c r="K62" s="172"/>
      <c r="L62" s="172"/>
      <c r="M62" s="172"/>
      <c r="N62" s="172"/>
      <c r="O62" s="172"/>
    </row>
    <row r="63" spans="3:15" s="37" customFormat="1" ht="12.75" customHeight="1">
      <c r="C63" s="28"/>
      <c r="D63" s="29"/>
      <c r="E63" s="30"/>
      <c r="F63" s="30"/>
      <c r="G63" s="30"/>
      <c r="J63" s="172"/>
      <c r="K63" s="172"/>
      <c r="L63" s="172"/>
      <c r="M63" s="172"/>
      <c r="N63" s="172"/>
      <c r="O63" s="172"/>
    </row>
    <row r="64" spans="3:15" s="37" customFormat="1" ht="12.75" customHeight="1">
      <c r="C64" s="28"/>
      <c r="D64" s="29"/>
      <c r="E64" s="30"/>
      <c r="F64" s="30"/>
      <c r="G64" s="30"/>
      <c r="J64" s="172"/>
      <c r="K64" s="172"/>
      <c r="L64" s="172"/>
      <c r="M64" s="172"/>
      <c r="N64" s="172"/>
      <c r="O64" s="172"/>
    </row>
    <row r="65" spans="3:15" s="37" customFormat="1" ht="12.75" customHeight="1">
      <c r="C65" s="28"/>
      <c r="D65" s="29"/>
      <c r="E65" s="30"/>
      <c r="F65" s="30"/>
      <c r="G65" s="30"/>
      <c r="J65" s="172"/>
      <c r="K65" s="172"/>
      <c r="L65" s="172"/>
      <c r="M65" s="172"/>
      <c r="N65" s="172"/>
      <c r="O65" s="172"/>
    </row>
    <row r="66" spans="3:15" s="37" customFormat="1" ht="12.75" customHeight="1">
      <c r="C66" s="28"/>
      <c r="D66" s="29"/>
      <c r="E66" s="30"/>
      <c r="F66" s="30"/>
      <c r="G66" s="30"/>
      <c r="J66" s="172"/>
      <c r="K66" s="172"/>
      <c r="L66" s="172"/>
      <c r="M66" s="172"/>
      <c r="N66" s="172"/>
      <c r="O66" s="172"/>
    </row>
    <row r="67" spans="3:15" s="37" customFormat="1" ht="12.75" customHeight="1">
      <c r="C67" s="28"/>
      <c r="D67" s="29"/>
      <c r="E67" s="30"/>
      <c r="F67" s="30"/>
      <c r="G67" s="30"/>
      <c r="J67" s="172"/>
      <c r="K67" s="172"/>
      <c r="L67" s="172"/>
      <c r="M67" s="172"/>
      <c r="N67" s="172"/>
      <c r="O67" s="172"/>
    </row>
    <row r="68" spans="3:15" s="37" customFormat="1" ht="12.75" customHeight="1">
      <c r="C68" s="28"/>
      <c r="D68" s="29"/>
      <c r="E68" s="30"/>
      <c r="F68" s="30"/>
      <c r="G68" s="30"/>
      <c r="J68" s="172"/>
      <c r="K68" s="172"/>
      <c r="L68" s="172"/>
      <c r="M68" s="172"/>
      <c r="N68" s="172"/>
      <c r="O68" s="172"/>
    </row>
    <row r="69" spans="3:15" s="37" customFormat="1" ht="12.75" customHeight="1">
      <c r="C69" s="28"/>
      <c r="D69" s="29"/>
      <c r="E69" s="30"/>
      <c r="F69" s="30"/>
      <c r="G69" s="30"/>
      <c r="J69" s="172"/>
      <c r="K69" s="172"/>
      <c r="L69" s="172"/>
      <c r="M69" s="172"/>
      <c r="N69" s="172"/>
      <c r="O69" s="172"/>
    </row>
    <row r="70" spans="3:15" s="37" customFormat="1" ht="12.75" customHeight="1">
      <c r="C70" s="28"/>
      <c r="D70" s="29"/>
      <c r="E70" s="30"/>
      <c r="F70" s="30"/>
      <c r="G70" s="30"/>
      <c r="J70" s="172"/>
      <c r="K70" s="172"/>
      <c r="L70" s="172"/>
      <c r="M70" s="172"/>
      <c r="N70" s="172"/>
      <c r="O70" s="172"/>
    </row>
    <row r="71" spans="3:15" s="37" customFormat="1" ht="12.75" customHeight="1">
      <c r="C71" s="28"/>
      <c r="D71" s="29"/>
      <c r="E71" s="30"/>
      <c r="F71" s="30"/>
      <c r="G71" s="30"/>
      <c r="J71" s="172"/>
      <c r="K71" s="172"/>
      <c r="L71" s="172"/>
      <c r="M71" s="172"/>
      <c r="N71" s="172"/>
      <c r="O71" s="172"/>
    </row>
    <row r="72" spans="3:15" s="37" customFormat="1" ht="12.75" customHeight="1">
      <c r="C72" s="75"/>
      <c r="D72" s="76"/>
      <c r="E72" s="27"/>
      <c r="F72" s="27"/>
      <c r="G72" s="27"/>
      <c r="J72" s="172"/>
      <c r="K72" s="172"/>
      <c r="L72" s="172"/>
      <c r="M72" s="172"/>
      <c r="N72" s="172"/>
      <c r="O72" s="172"/>
    </row>
    <row r="73" spans="3:15" s="37" customFormat="1" ht="12.75" customHeight="1">
      <c r="C73" s="75"/>
      <c r="D73" s="76"/>
      <c r="E73" s="27"/>
      <c r="F73" s="27"/>
      <c r="G73" s="27"/>
      <c r="J73" s="172"/>
      <c r="K73" s="172"/>
      <c r="L73" s="172"/>
      <c r="M73" s="172"/>
      <c r="N73" s="172"/>
      <c r="O73" s="172"/>
    </row>
    <row r="74" spans="3:15" s="37" customFormat="1" ht="12.75" customHeight="1">
      <c r="C74" s="75"/>
      <c r="D74" s="76"/>
      <c r="E74" s="27"/>
      <c r="F74" s="27"/>
      <c r="G74" s="27"/>
      <c r="J74" s="172"/>
      <c r="K74" s="172"/>
      <c r="L74" s="172"/>
      <c r="M74" s="172"/>
      <c r="N74" s="172"/>
      <c r="O74" s="172"/>
    </row>
    <row r="75" spans="3:15" s="37" customFormat="1" ht="12.75" customHeight="1">
      <c r="C75" s="75"/>
      <c r="D75" s="76"/>
      <c r="E75" s="27"/>
      <c r="F75" s="27"/>
      <c r="G75" s="27"/>
      <c r="J75" s="172"/>
      <c r="K75" s="172"/>
      <c r="L75" s="172"/>
      <c r="M75" s="172"/>
      <c r="N75" s="172"/>
      <c r="O75" s="172"/>
    </row>
    <row r="76" spans="3:15" s="37" customFormat="1" ht="12.75" customHeight="1">
      <c r="C76" s="75"/>
      <c r="D76" s="76"/>
      <c r="E76" s="27"/>
      <c r="F76" s="27"/>
      <c r="G76" s="27"/>
      <c r="J76" s="172"/>
      <c r="K76" s="172"/>
      <c r="L76" s="172"/>
      <c r="M76" s="172"/>
      <c r="N76" s="172"/>
      <c r="O76" s="172"/>
    </row>
    <row r="77" spans="3:15" s="37" customFormat="1" ht="12.75" customHeight="1">
      <c r="C77" s="75"/>
      <c r="D77" s="76"/>
      <c r="E77" s="27"/>
      <c r="F77" s="27"/>
      <c r="G77" s="27"/>
      <c r="J77" s="172"/>
      <c r="K77" s="172"/>
      <c r="L77" s="172"/>
      <c r="M77" s="172"/>
      <c r="N77" s="172"/>
      <c r="O77" s="172"/>
    </row>
    <row r="78" spans="3:15" s="37" customFormat="1" ht="12.75" customHeight="1">
      <c r="C78" s="75"/>
      <c r="D78" s="76"/>
      <c r="E78" s="27"/>
      <c r="F78" s="27"/>
      <c r="G78" s="27"/>
      <c r="J78" s="172"/>
      <c r="K78" s="172"/>
      <c r="L78" s="172"/>
      <c r="M78" s="172"/>
      <c r="N78" s="172"/>
      <c r="O78" s="172"/>
    </row>
    <row r="79" spans="3:15" s="37" customFormat="1" ht="12.75" customHeight="1">
      <c r="C79" s="75"/>
      <c r="D79" s="76"/>
      <c r="E79" s="27"/>
      <c r="F79" s="27"/>
      <c r="G79" s="27"/>
      <c r="J79" s="172"/>
      <c r="K79" s="172"/>
      <c r="L79" s="172"/>
      <c r="M79" s="172"/>
      <c r="N79" s="172"/>
      <c r="O79" s="172"/>
    </row>
    <row r="80" spans="3:15" s="37" customFormat="1" ht="12.75" customHeight="1">
      <c r="C80" s="75"/>
      <c r="D80" s="76"/>
      <c r="E80" s="27"/>
      <c r="F80" s="27"/>
      <c r="G80" s="27"/>
      <c r="J80" s="172"/>
      <c r="K80" s="172"/>
      <c r="L80" s="172"/>
      <c r="M80" s="172"/>
      <c r="N80" s="172"/>
      <c r="O80" s="172"/>
    </row>
    <row r="81" ht="12.75" customHeight="1"/>
    <row r="83" ht="15" customHeight="1"/>
  </sheetData>
  <sheetProtection password="CA9D"/>
  <mergeCells count="4">
    <mergeCell ref="C1:G1"/>
    <mergeCell ref="C3:G3"/>
    <mergeCell ref="C4:G4"/>
    <mergeCell ref="C54:G54"/>
  </mergeCells>
  <pageMargins left="1.4" right="0.39370078740157483" top="0.35" bottom="0.27" header="0.25" footer="0.23"/>
  <pageSetup paperSize="9" scale="50" orientation="landscape" horizontalDpi="4294967292" verticalDpi="300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B1:M86"/>
  <sheetViews>
    <sheetView showGridLines="0" topLeftCell="A55" zoomScale="90" zoomScaleNormal="90" zoomScalePageLayoutView="50" workbookViewId="0">
      <selection activeCell="E63" sqref="E63"/>
    </sheetView>
  </sheetViews>
  <sheetFormatPr baseColWidth="10" defaultColWidth="11.42578125" defaultRowHeight="13.5"/>
  <cols>
    <col min="1" max="1" width="3.85546875" style="52" customWidth="1"/>
    <col min="2" max="2" width="0.42578125" style="47" customWidth="1"/>
    <col min="3" max="3" width="3.7109375" style="138" customWidth="1"/>
    <col min="4" max="4" width="61.42578125" style="52" customWidth="1"/>
    <col min="5" max="5" width="17.140625" style="52" bestFit="1" customWidth="1"/>
    <col min="6" max="6" width="17.85546875" style="52" bestFit="1" customWidth="1"/>
    <col min="7" max="7" width="3.85546875" style="52" customWidth="1"/>
    <col min="8" max="8" width="18" style="52" customWidth="1"/>
    <col min="9" max="9" width="12.28515625" style="52" bestFit="1" customWidth="1"/>
    <col min="10" max="16384" width="11.42578125" style="52"/>
  </cols>
  <sheetData>
    <row r="1" spans="2:13" s="27" customFormat="1" ht="18">
      <c r="B1" s="168" t="s">
        <v>43</v>
      </c>
      <c r="C1" s="168"/>
      <c r="D1" s="168"/>
      <c r="E1" s="168"/>
      <c r="F1" s="168"/>
    </row>
    <row r="2" spans="2:13" s="27" customFormat="1">
      <c r="B2" s="28"/>
      <c r="C2" s="29"/>
      <c r="D2" s="30"/>
      <c r="E2" s="30"/>
      <c r="F2" s="30"/>
      <c r="I2" s="101"/>
    </row>
    <row r="3" spans="2:13" s="27" customFormat="1" ht="15">
      <c r="B3" s="169" t="s">
        <v>128</v>
      </c>
      <c r="C3" s="169"/>
      <c r="D3" s="169"/>
      <c r="E3" s="169"/>
      <c r="F3" s="169"/>
    </row>
    <row r="4" spans="2:13" s="27" customFormat="1" ht="15">
      <c r="B4" s="170" t="s">
        <v>55</v>
      </c>
      <c r="C4" s="170"/>
      <c r="D4" s="170"/>
      <c r="E4" s="170"/>
      <c r="F4" s="170"/>
      <c r="H4" s="101"/>
    </row>
    <row r="5" spans="2:13" ht="12.75">
      <c r="B5" s="102"/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2:13" ht="12.75">
      <c r="B6" s="105"/>
      <c r="C6" s="106"/>
      <c r="D6" s="65"/>
      <c r="E6" s="65"/>
      <c r="F6" s="65"/>
      <c r="G6" s="104"/>
      <c r="H6" s="104"/>
      <c r="I6" s="104"/>
      <c r="J6" s="104"/>
      <c r="K6" s="104"/>
      <c r="L6" s="104"/>
      <c r="M6" s="104"/>
    </row>
    <row r="7" spans="2:13" s="47" customFormat="1" ht="12.75" customHeight="1">
      <c r="B7" s="4"/>
      <c r="C7" s="12"/>
      <c r="D7" s="21"/>
      <c r="E7" s="45" t="s">
        <v>129</v>
      </c>
      <c r="F7" s="45" t="s">
        <v>129</v>
      </c>
      <c r="G7" s="102"/>
      <c r="H7" s="102"/>
      <c r="I7" s="102"/>
      <c r="J7" s="102"/>
      <c r="K7" s="102"/>
      <c r="L7" s="102"/>
      <c r="M7" s="102"/>
    </row>
    <row r="8" spans="2:13" s="47" customFormat="1" ht="12.75" customHeight="1">
      <c r="B8" s="64"/>
      <c r="C8" s="106"/>
      <c r="D8" s="107"/>
      <c r="E8" s="108">
        <v>2016</v>
      </c>
      <c r="F8" s="109" t="s">
        <v>46</v>
      </c>
      <c r="G8" s="102"/>
      <c r="H8" s="102"/>
      <c r="I8" s="102"/>
      <c r="J8" s="102"/>
      <c r="K8" s="102"/>
      <c r="L8" s="102"/>
      <c r="M8" s="102"/>
    </row>
    <row r="9" spans="2:13" ht="12.75" customHeight="1">
      <c r="B9" s="4"/>
      <c r="C9" s="12"/>
      <c r="D9" s="22"/>
      <c r="E9" s="110"/>
      <c r="F9" s="111"/>
      <c r="G9" s="104"/>
      <c r="H9" s="104"/>
      <c r="I9" s="104"/>
      <c r="J9" s="104"/>
      <c r="K9" s="104"/>
      <c r="L9" s="104"/>
      <c r="M9" s="104"/>
    </row>
    <row r="10" spans="2:13" s="47" customFormat="1" ht="12.75" customHeight="1">
      <c r="B10" s="4" t="s">
        <v>1</v>
      </c>
      <c r="C10" s="12"/>
      <c r="D10" s="5" t="s">
        <v>130</v>
      </c>
      <c r="E10" s="112"/>
      <c r="F10" s="113"/>
      <c r="G10" s="102"/>
      <c r="H10" s="102"/>
      <c r="I10" s="102"/>
      <c r="J10" s="102"/>
      <c r="K10" s="102"/>
      <c r="L10" s="102"/>
      <c r="M10" s="102"/>
    </row>
    <row r="11" spans="2:13" ht="12.75" customHeight="1">
      <c r="B11" s="4" t="s">
        <v>14</v>
      </c>
      <c r="C11" s="12"/>
      <c r="D11" s="5" t="s">
        <v>131</v>
      </c>
      <c r="E11" s="114">
        <v>93289236.11999999</v>
      </c>
      <c r="F11" s="13">
        <v>84832900.5</v>
      </c>
      <c r="G11" s="104"/>
      <c r="H11" s="115"/>
      <c r="I11" s="104"/>
      <c r="J11" s="104"/>
      <c r="K11" s="104"/>
      <c r="L11" s="104"/>
      <c r="M11" s="104"/>
    </row>
    <row r="12" spans="2:13" ht="12.75" customHeight="1">
      <c r="B12" s="4"/>
      <c r="C12" s="12" t="s">
        <v>27</v>
      </c>
      <c r="D12" s="2" t="s">
        <v>132</v>
      </c>
      <c r="E12" s="116">
        <v>63714946.729999997</v>
      </c>
      <c r="F12" s="6">
        <v>54784250.289999999</v>
      </c>
      <c r="G12" s="104"/>
      <c r="H12" s="117"/>
      <c r="I12" s="104"/>
      <c r="J12" s="104"/>
      <c r="K12" s="104"/>
      <c r="L12" s="104"/>
      <c r="M12" s="104"/>
    </row>
    <row r="13" spans="2:13" ht="12.75" customHeight="1">
      <c r="B13" s="4"/>
      <c r="C13" s="12" t="s">
        <v>28</v>
      </c>
      <c r="D13" s="2" t="s">
        <v>133</v>
      </c>
      <c r="E13" s="116">
        <v>891361.39</v>
      </c>
      <c r="F13" s="14">
        <v>890082.67</v>
      </c>
      <c r="G13" s="104"/>
      <c r="H13" s="117"/>
      <c r="I13" s="104"/>
      <c r="J13" s="104"/>
      <c r="K13" s="104"/>
      <c r="L13" s="104"/>
      <c r="M13" s="104"/>
    </row>
    <row r="14" spans="2:13" ht="12.75" customHeight="1">
      <c r="B14" s="4"/>
      <c r="C14" s="12" t="s">
        <v>29</v>
      </c>
      <c r="D14" s="2" t="s">
        <v>134</v>
      </c>
      <c r="E14" s="116">
        <v>20000</v>
      </c>
      <c r="F14" s="20">
        <v>0</v>
      </c>
      <c r="G14" s="104"/>
      <c r="H14" s="117"/>
      <c r="I14" s="104"/>
      <c r="J14" s="104"/>
      <c r="K14" s="104"/>
      <c r="L14" s="104"/>
      <c r="M14" s="104"/>
    </row>
    <row r="15" spans="2:13" ht="12.75" customHeight="1">
      <c r="B15" s="4"/>
      <c r="C15" s="12" t="s">
        <v>30</v>
      </c>
      <c r="D15" s="19" t="s">
        <v>135</v>
      </c>
      <c r="E15" s="116">
        <v>28630699.59</v>
      </c>
      <c r="F15" s="14">
        <v>29137779.41</v>
      </c>
      <c r="G15" s="104"/>
      <c r="H15" s="104"/>
      <c r="I15" s="104"/>
      <c r="J15" s="104"/>
      <c r="K15" s="104"/>
      <c r="L15" s="104"/>
      <c r="M15" s="104"/>
    </row>
    <row r="16" spans="2:13" ht="12.75" customHeight="1">
      <c r="B16" s="4"/>
      <c r="C16" s="12" t="s">
        <v>31</v>
      </c>
      <c r="D16" s="19" t="s">
        <v>136</v>
      </c>
      <c r="E16" s="116">
        <v>32228.41</v>
      </c>
      <c r="F16" s="14">
        <v>20788.13</v>
      </c>
      <c r="G16" s="104"/>
      <c r="H16" s="104"/>
      <c r="I16" s="104"/>
      <c r="J16" s="104"/>
      <c r="K16" s="104"/>
      <c r="L16" s="104"/>
      <c r="M16" s="104"/>
    </row>
    <row r="17" spans="2:13" ht="12.75" customHeight="1">
      <c r="B17" s="4" t="s">
        <v>12</v>
      </c>
      <c r="C17" s="12"/>
      <c r="D17" s="5" t="s">
        <v>137</v>
      </c>
      <c r="E17" s="114">
        <v>-1546058.88</v>
      </c>
      <c r="F17" s="13">
        <v>-1283700.24</v>
      </c>
      <c r="G17" s="104"/>
      <c r="H17" s="104"/>
      <c r="I17" s="104"/>
      <c r="J17" s="104"/>
      <c r="K17" s="104"/>
      <c r="L17" s="104"/>
      <c r="M17" s="104"/>
    </row>
    <row r="18" spans="2:13" s="47" customFormat="1" ht="12.75" customHeight="1">
      <c r="B18" s="4" t="s">
        <v>4</v>
      </c>
      <c r="C18" s="12"/>
      <c r="D18" s="5" t="s">
        <v>138</v>
      </c>
      <c r="E18" s="114">
        <v>115694.5</v>
      </c>
      <c r="F18" s="13">
        <v>67610.87</v>
      </c>
      <c r="G18" s="102"/>
      <c r="H18" s="102"/>
      <c r="I18" s="102"/>
      <c r="J18" s="102"/>
      <c r="K18" s="102"/>
      <c r="L18" s="102"/>
      <c r="M18" s="102"/>
    </row>
    <row r="19" spans="2:13" ht="12.75" customHeight="1">
      <c r="B19" s="4" t="s">
        <v>16</v>
      </c>
      <c r="C19" s="12"/>
      <c r="D19" s="5" t="s">
        <v>139</v>
      </c>
      <c r="E19" s="114">
        <v>-1366339.69</v>
      </c>
      <c r="F19" s="13">
        <v>-928791.44</v>
      </c>
      <c r="G19" s="104"/>
      <c r="H19" s="104"/>
      <c r="I19" s="104"/>
      <c r="J19" s="104"/>
      <c r="K19" s="104"/>
      <c r="L19" s="104"/>
      <c r="M19" s="104"/>
    </row>
    <row r="20" spans="2:13" ht="12.75" customHeight="1">
      <c r="B20" s="4"/>
      <c r="C20" s="12" t="s">
        <v>27</v>
      </c>
      <c r="D20" s="2" t="s">
        <v>140</v>
      </c>
      <c r="E20" s="14">
        <v>-1366339.69</v>
      </c>
      <c r="F20" s="14">
        <v>-928791.44</v>
      </c>
      <c r="G20" s="104"/>
      <c r="H20" s="104"/>
      <c r="I20" s="104"/>
      <c r="J20" s="104"/>
      <c r="K20" s="104"/>
      <c r="L20" s="104"/>
      <c r="M20" s="104"/>
    </row>
    <row r="21" spans="2:13" ht="12.75" customHeight="1">
      <c r="B21" s="4" t="s">
        <v>5</v>
      </c>
      <c r="C21" s="12"/>
      <c r="D21" s="5" t="s">
        <v>141</v>
      </c>
      <c r="E21" s="114">
        <v>32244.82</v>
      </c>
      <c r="F21" s="13">
        <v>148999.76999999999</v>
      </c>
      <c r="G21" s="104"/>
      <c r="H21" s="2"/>
    </row>
    <row r="22" spans="2:13" s="47" customFormat="1" ht="12.75" customHeight="1">
      <c r="B22" s="4"/>
      <c r="C22" s="12" t="s">
        <v>27</v>
      </c>
      <c r="D22" s="19" t="s">
        <v>142</v>
      </c>
      <c r="E22" s="118">
        <v>0</v>
      </c>
      <c r="F22" s="8">
        <v>86594.98</v>
      </c>
      <c r="G22" s="102"/>
      <c r="H22" s="5"/>
    </row>
    <row r="23" spans="2:13" s="47" customFormat="1" ht="12.75" customHeight="1">
      <c r="B23" s="4"/>
      <c r="C23" s="12" t="s">
        <v>32</v>
      </c>
      <c r="D23" s="19" t="s">
        <v>143</v>
      </c>
      <c r="E23" s="119">
        <v>32244.82</v>
      </c>
      <c r="F23" s="14">
        <v>62404.79</v>
      </c>
      <c r="G23" s="102"/>
    </row>
    <row r="24" spans="2:13" ht="12.75" customHeight="1">
      <c r="B24" s="4" t="s">
        <v>6</v>
      </c>
      <c r="C24" s="12"/>
      <c r="D24" s="5" t="s">
        <v>144</v>
      </c>
      <c r="E24" s="114">
        <v>-40646563.850000001</v>
      </c>
      <c r="F24" s="13">
        <v>-38800656.010000005</v>
      </c>
      <c r="G24" s="120"/>
    </row>
    <row r="25" spans="2:13" ht="12.75" customHeight="1">
      <c r="B25" s="4"/>
      <c r="C25" s="12" t="s">
        <v>27</v>
      </c>
      <c r="D25" s="2" t="s">
        <v>145</v>
      </c>
      <c r="E25" s="121">
        <v>-31759702.170000002</v>
      </c>
      <c r="F25" s="14">
        <v>-30262014.300000001</v>
      </c>
      <c r="G25" s="104"/>
    </row>
    <row r="26" spans="2:13" ht="12.75" customHeight="1">
      <c r="B26" s="4"/>
      <c r="C26" s="12" t="s">
        <v>28</v>
      </c>
      <c r="D26" s="2" t="s">
        <v>146</v>
      </c>
      <c r="E26" s="121">
        <v>-8886861.6799999997</v>
      </c>
      <c r="F26" s="14">
        <v>-8538641.7100000009</v>
      </c>
      <c r="G26" s="104"/>
    </row>
    <row r="27" spans="2:13" ht="12.75" customHeight="1">
      <c r="B27" s="4" t="s">
        <v>7</v>
      </c>
      <c r="C27" s="12"/>
      <c r="D27" s="5" t="s">
        <v>147</v>
      </c>
      <c r="E27" s="114">
        <v>-50149183.079999998</v>
      </c>
      <c r="F27" s="13">
        <v>-43750540.270000003</v>
      </c>
      <c r="G27" s="104"/>
      <c r="I27" s="122"/>
    </row>
    <row r="28" spans="2:13" ht="12.75" customHeight="1">
      <c r="B28" s="4"/>
      <c r="C28" s="12" t="s">
        <v>27</v>
      </c>
      <c r="D28" s="2" t="s">
        <v>148</v>
      </c>
      <c r="E28" s="121">
        <v>-49981476.579999998</v>
      </c>
      <c r="F28" s="14">
        <v>-43292610.140000001</v>
      </c>
      <c r="G28" s="104"/>
    </row>
    <row r="29" spans="2:13" ht="12.75" customHeight="1">
      <c r="B29" s="4"/>
      <c r="C29" s="12"/>
      <c r="D29" s="7" t="s">
        <v>149</v>
      </c>
      <c r="E29" s="123">
        <v>-1899697.42</v>
      </c>
      <c r="F29" s="124">
        <v>-2465073.2999999998</v>
      </c>
      <c r="G29" s="104"/>
    </row>
    <row r="30" spans="2:13" ht="12.75" customHeight="1">
      <c r="B30" s="4"/>
      <c r="C30" s="12"/>
      <c r="D30" s="7" t="s">
        <v>150</v>
      </c>
      <c r="E30" s="123">
        <v>-3829605</v>
      </c>
      <c r="F30" s="124">
        <v>-3584581.94</v>
      </c>
      <c r="G30" s="104"/>
    </row>
    <row r="31" spans="2:13" ht="12.75" customHeight="1">
      <c r="B31" s="4"/>
      <c r="C31" s="12"/>
      <c r="D31" s="7" t="s">
        <v>151</v>
      </c>
      <c r="E31" s="123">
        <v>-30100071.93</v>
      </c>
      <c r="F31" s="124">
        <v>-25162367.579999998</v>
      </c>
      <c r="G31" s="104"/>
    </row>
    <row r="32" spans="2:13" ht="12.75" customHeight="1">
      <c r="B32" s="4"/>
      <c r="C32" s="12"/>
      <c r="D32" s="7" t="s">
        <v>152</v>
      </c>
      <c r="E32" s="123">
        <v>-112276.03</v>
      </c>
      <c r="F32" s="124">
        <v>-143220.82999999999</v>
      </c>
      <c r="G32" s="104"/>
    </row>
    <row r="33" spans="2:13" ht="12.75" customHeight="1">
      <c r="B33" s="4"/>
      <c r="C33" s="12"/>
      <c r="D33" s="7" t="s">
        <v>153</v>
      </c>
      <c r="E33" s="123">
        <v>-135542.72</v>
      </c>
      <c r="F33" s="124">
        <v>-113827.97</v>
      </c>
      <c r="G33" s="104"/>
      <c r="H33" s="24"/>
      <c r="I33" s="16"/>
      <c r="J33" s="16"/>
    </row>
    <row r="34" spans="2:13" ht="12.75" customHeight="1">
      <c r="B34" s="4"/>
      <c r="C34" s="12"/>
      <c r="D34" s="7" t="s">
        <v>154</v>
      </c>
      <c r="E34" s="123">
        <v>-4620413.1500000004</v>
      </c>
      <c r="F34" s="124">
        <v>-3843646.3</v>
      </c>
      <c r="G34" s="104"/>
      <c r="H34" s="24"/>
      <c r="I34" s="16"/>
      <c r="J34" s="16"/>
    </row>
    <row r="35" spans="2:13" ht="12.75" customHeight="1">
      <c r="B35" s="4"/>
      <c r="C35" s="12"/>
      <c r="D35" s="7" t="s">
        <v>155</v>
      </c>
      <c r="E35" s="123">
        <v>-632933.56000000006</v>
      </c>
      <c r="F35" s="124">
        <v>-642759.56000000006</v>
      </c>
      <c r="G35" s="104"/>
      <c r="H35" s="24"/>
      <c r="I35" s="16"/>
      <c r="J35" s="16"/>
    </row>
    <row r="36" spans="2:13" ht="12.75" customHeight="1">
      <c r="B36" s="4"/>
      <c r="C36" s="12"/>
      <c r="D36" s="7" t="s">
        <v>156</v>
      </c>
      <c r="E36" s="123">
        <v>-8650936.7699999996</v>
      </c>
      <c r="F36" s="124">
        <v>-7337132.6600000001</v>
      </c>
      <c r="G36" s="104"/>
    </row>
    <row r="37" spans="2:13" ht="12.75" customHeight="1">
      <c r="B37" s="4"/>
      <c r="C37" s="12" t="s">
        <v>28</v>
      </c>
      <c r="D37" s="2" t="s">
        <v>157</v>
      </c>
      <c r="E37" s="121">
        <v>-36096.43</v>
      </c>
      <c r="F37" s="14">
        <v>-12454.24</v>
      </c>
      <c r="G37" s="104"/>
    </row>
    <row r="38" spans="2:13" ht="12.75" customHeight="1">
      <c r="B38" s="4"/>
      <c r="C38" s="12" t="s">
        <v>32</v>
      </c>
      <c r="D38" s="2" t="s">
        <v>158</v>
      </c>
      <c r="E38" s="167">
        <v>-131610.07</v>
      </c>
      <c r="F38" s="14">
        <v>-445475.89</v>
      </c>
      <c r="G38" s="104"/>
      <c r="H38" s="125"/>
    </row>
    <row r="39" spans="2:13" ht="12.75" customHeight="1">
      <c r="B39" s="4" t="s">
        <v>8</v>
      </c>
      <c r="C39" s="12"/>
      <c r="D39" s="5" t="s">
        <v>159</v>
      </c>
      <c r="E39" s="114">
        <v>-7277298.3399999999</v>
      </c>
      <c r="F39" s="13">
        <v>-7730819.7999999998</v>
      </c>
      <c r="G39" s="104"/>
      <c r="H39" s="125"/>
    </row>
    <row r="40" spans="2:13" ht="12.75" customHeight="1">
      <c r="B40" s="4"/>
      <c r="C40" s="12" t="s">
        <v>27</v>
      </c>
      <c r="D40" s="2" t="s">
        <v>159</v>
      </c>
      <c r="E40" s="121">
        <v>-6340606.5899999999</v>
      </c>
      <c r="F40" s="14">
        <v>-6428793.5199999996</v>
      </c>
      <c r="G40" s="104"/>
      <c r="H40" s="126"/>
    </row>
    <row r="41" spans="2:13" ht="12.75" customHeight="1">
      <c r="B41" s="4"/>
      <c r="C41" s="12" t="s">
        <v>28</v>
      </c>
      <c r="D41" s="2" t="s">
        <v>160</v>
      </c>
      <c r="E41" s="121">
        <v>-322678.05</v>
      </c>
      <c r="F41" s="14">
        <v>-688012.58</v>
      </c>
      <c r="G41" s="104"/>
      <c r="H41" s="126"/>
    </row>
    <row r="42" spans="2:13" ht="12.75" customHeight="1">
      <c r="B42" s="4"/>
      <c r="C42" s="12" t="s">
        <v>32</v>
      </c>
      <c r="D42" s="2" t="s">
        <v>161</v>
      </c>
      <c r="E42" s="121">
        <v>-614013.69999999995</v>
      </c>
      <c r="F42" s="14">
        <v>-614013.69999999995</v>
      </c>
      <c r="G42" s="104"/>
      <c r="H42" s="126"/>
    </row>
    <row r="43" spans="2:13" ht="12.75" customHeight="1">
      <c r="B43" s="4" t="s">
        <v>33</v>
      </c>
      <c r="C43" s="12"/>
      <c r="D43" s="5" t="s">
        <v>162</v>
      </c>
      <c r="E43" s="114">
        <v>6152526.6799999997</v>
      </c>
      <c r="F43" s="11">
        <v>6339929.7699999996</v>
      </c>
      <c r="G43" s="104"/>
      <c r="H43" s="104"/>
    </row>
    <row r="44" spans="2:13" ht="12.75" customHeight="1">
      <c r="B44" s="4" t="s">
        <v>34</v>
      </c>
      <c r="C44" s="12"/>
      <c r="D44" s="5" t="s">
        <v>163</v>
      </c>
      <c r="E44" s="127">
        <v>0</v>
      </c>
      <c r="F44" s="13">
        <v>-668432.88999999978</v>
      </c>
      <c r="G44" s="104"/>
      <c r="H44" s="104"/>
      <c r="I44" s="128"/>
      <c r="J44" s="104"/>
      <c r="K44" s="104"/>
      <c r="L44" s="104"/>
      <c r="M44" s="104"/>
    </row>
    <row r="45" spans="2:13" ht="12.75" customHeight="1">
      <c r="B45" s="4"/>
      <c r="C45" s="12" t="s">
        <v>27</v>
      </c>
      <c r="D45" s="2" t="s">
        <v>164</v>
      </c>
      <c r="E45" s="118">
        <v>0</v>
      </c>
      <c r="F45" s="14">
        <v>4430.59</v>
      </c>
      <c r="G45" s="104"/>
      <c r="H45" s="104"/>
      <c r="I45" s="128"/>
      <c r="J45" s="104"/>
      <c r="K45" s="104"/>
      <c r="L45" s="104"/>
      <c r="M45" s="104"/>
    </row>
    <row r="46" spans="2:13" ht="12.75" customHeight="1">
      <c r="B46" s="4"/>
      <c r="C46" s="12" t="s">
        <v>28</v>
      </c>
      <c r="D46" s="2" t="s">
        <v>165</v>
      </c>
      <c r="E46" s="118">
        <v>0</v>
      </c>
      <c r="F46" s="14">
        <v>-672863.47999999975</v>
      </c>
      <c r="G46" s="104"/>
      <c r="H46" s="104"/>
      <c r="I46" s="128"/>
      <c r="J46" s="104"/>
      <c r="K46" s="104"/>
      <c r="L46" s="104"/>
      <c r="M46" s="104"/>
    </row>
    <row r="47" spans="2:13" ht="12.75" customHeight="1">
      <c r="B47" s="4" t="s">
        <v>35</v>
      </c>
      <c r="C47" s="12"/>
      <c r="D47" s="17" t="s">
        <v>166</v>
      </c>
      <c r="E47" s="114">
        <v>560339.18999999994</v>
      </c>
      <c r="F47" s="13">
        <v>60161.749999999767</v>
      </c>
      <c r="G47" s="104"/>
      <c r="H47" s="104"/>
      <c r="I47" s="128"/>
      <c r="J47" s="104"/>
      <c r="K47" s="104"/>
      <c r="L47" s="104"/>
      <c r="M47" s="104"/>
    </row>
    <row r="48" spans="2:13" ht="12.75" customHeight="1">
      <c r="B48" s="4" t="s">
        <v>22</v>
      </c>
      <c r="C48" s="12"/>
      <c r="D48" s="5" t="s">
        <v>167</v>
      </c>
      <c r="E48" s="129">
        <v>-835402.53000002075</v>
      </c>
      <c r="F48" s="130">
        <v>-1713337.9900000198</v>
      </c>
      <c r="G48" s="104"/>
      <c r="H48" s="104"/>
      <c r="I48" s="126"/>
      <c r="J48" s="104"/>
      <c r="K48" s="104"/>
      <c r="L48" s="104"/>
      <c r="M48" s="104"/>
    </row>
    <row r="49" spans="2:13" ht="12.75" customHeight="1">
      <c r="B49" s="4"/>
      <c r="C49" s="12"/>
      <c r="D49" s="19"/>
      <c r="E49" s="121"/>
      <c r="F49" s="14"/>
      <c r="G49" s="104"/>
      <c r="H49" s="104"/>
      <c r="I49" s="104"/>
      <c r="J49" s="104"/>
      <c r="K49" s="104"/>
      <c r="L49" s="104"/>
      <c r="M49" s="104"/>
    </row>
    <row r="50" spans="2:13" ht="12.75" customHeight="1">
      <c r="B50" s="4" t="s">
        <v>36</v>
      </c>
      <c r="C50" s="12"/>
      <c r="D50" s="5" t="s">
        <v>168</v>
      </c>
      <c r="E50" s="114">
        <v>114152.95</v>
      </c>
      <c r="F50" s="13">
        <v>185730.52</v>
      </c>
      <c r="G50" s="104"/>
      <c r="H50" s="104"/>
      <c r="I50" s="104"/>
      <c r="J50" s="104"/>
      <c r="K50" s="104"/>
      <c r="L50" s="104"/>
      <c r="M50" s="104"/>
    </row>
    <row r="51" spans="2:13" ht="12.75" customHeight="1">
      <c r="B51" s="4"/>
      <c r="C51" s="12" t="s">
        <v>28</v>
      </c>
      <c r="D51" s="2" t="s">
        <v>169</v>
      </c>
      <c r="E51" s="121">
        <v>114152.95</v>
      </c>
      <c r="F51" s="14">
        <v>185730.52</v>
      </c>
      <c r="G51" s="104"/>
      <c r="H51" s="104"/>
      <c r="I51" s="104"/>
      <c r="J51" s="104"/>
      <c r="K51" s="104"/>
      <c r="L51" s="104"/>
      <c r="M51" s="104"/>
    </row>
    <row r="52" spans="2:13" ht="12.75" customHeight="1">
      <c r="B52" s="4" t="s">
        <v>37</v>
      </c>
      <c r="C52" s="12"/>
      <c r="D52" s="5" t="s">
        <v>170</v>
      </c>
      <c r="E52" s="114">
        <v>-187609.12</v>
      </c>
      <c r="F52" s="13">
        <v>-244756.78</v>
      </c>
      <c r="G52" s="104"/>
      <c r="H52" s="104"/>
      <c r="I52" s="104"/>
      <c r="J52" s="104"/>
      <c r="K52" s="104"/>
      <c r="L52" s="104"/>
      <c r="M52" s="104"/>
    </row>
    <row r="53" spans="2:13" ht="12.75" customHeight="1">
      <c r="B53" s="4"/>
      <c r="C53" s="12" t="s">
        <v>27</v>
      </c>
      <c r="D53" s="2" t="s">
        <v>171</v>
      </c>
      <c r="E53" s="121">
        <v>-13865.97</v>
      </c>
      <c r="F53" s="14">
        <v>-19991.38</v>
      </c>
      <c r="G53" s="104"/>
      <c r="H53" s="104"/>
      <c r="I53" s="104"/>
      <c r="J53" s="104"/>
      <c r="K53" s="104"/>
      <c r="L53" s="104"/>
      <c r="M53" s="104"/>
    </row>
    <row r="54" spans="2:13" ht="12.75" customHeight="1">
      <c r="B54" s="4"/>
      <c r="C54" s="12" t="s">
        <v>28</v>
      </c>
      <c r="D54" s="2" t="s">
        <v>172</v>
      </c>
      <c r="E54" s="121">
        <v>-173743.15</v>
      </c>
      <c r="F54" s="14">
        <v>-224765.4</v>
      </c>
      <c r="G54" s="104"/>
      <c r="H54" s="104"/>
      <c r="I54" s="104"/>
      <c r="J54" s="104"/>
      <c r="K54" s="104"/>
      <c r="L54" s="104"/>
      <c r="M54" s="104"/>
    </row>
    <row r="55" spans="2:13" ht="12.75" customHeight="1">
      <c r="B55" s="4" t="s">
        <v>38</v>
      </c>
      <c r="C55" s="12"/>
      <c r="D55" s="5" t="s">
        <v>173</v>
      </c>
      <c r="E55" s="131">
        <v>62298.21</v>
      </c>
      <c r="F55" s="18">
        <v>0</v>
      </c>
      <c r="G55" s="104"/>
      <c r="H55" s="104"/>
      <c r="I55" s="104"/>
      <c r="J55" s="104"/>
      <c r="K55" s="104"/>
      <c r="L55" s="104"/>
      <c r="M55" s="104"/>
    </row>
    <row r="56" spans="2:13" ht="12.75" customHeight="1">
      <c r="B56" s="4"/>
      <c r="C56" s="12" t="s">
        <v>27</v>
      </c>
      <c r="D56" s="2" t="s">
        <v>174</v>
      </c>
      <c r="E56" s="119">
        <v>62298.21</v>
      </c>
      <c r="F56" s="20">
        <v>0</v>
      </c>
      <c r="G56" s="104"/>
      <c r="H56" s="104"/>
      <c r="I56" s="104"/>
      <c r="J56" s="104"/>
      <c r="K56" s="104"/>
      <c r="L56" s="104"/>
      <c r="M56" s="104"/>
    </row>
    <row r="57" spans="2:13" ht="12.75" customHeight="1">
      <c r="B57" s="4" t="s">
        <v>39</v>
      </c>
      <c r="C57" s="12"/>
      <c r="D57" s="5" t="s">
        <v>175</v>
      </c>
      <c r="E57" s="114">
        <v>-46347.839999999997</v>
      </c>
      <c r="F57" s="13">
        <v>-33971.25</v>
      </c>
      <c r="G57" s="104"/>
      <c r="H57" s="104"/>
      <c r="I57" s="104"/>
      <c r="J57" s="104"/>
      <c r="K57" s="104"/>
      <c r="L57" s="104"/>
      <c r="M57" s="104"/>
    </row>
    <row r="58" spans="2:13" ht="12.75" customHeight="1">
      <c r="B58" s="4" t="s">
        <v>40</v>
      </c>
      <c r="C58" s="12"/>
      <c r="D58" s="5" t="s">
        <v>176</v>
      </c>
      <c r="E58" s="129">
        <v>-57505.8</v>
      </c>
      <c r="F58" s="130">
        <v>-92997.510000000038</v>
      </c>
      <c r="G58" s="104"/>
      <c r="K58" s="104"/>
      <c r="L58" s="104"/>
      <c r="M58" s="104"/>
    </row>
    <row r="59" spans="2:13" ht="12.75" customHeight="1">
      <c r="B59" s="4"/>
      <c r="C59" s="12"/>
      <c r="D59" s="5"/>
      <c r="E59" s="129"/>
      <c r="F59" s="130"/>
      <c r="G59" s="104"/>
      <c r="K59" s="104"/>
      <c r="L59" s="104"/>
      <c r="M59" s="104"/>
    </row>
    <row r="60" spans="2:13" ht="12.75" customHeight="1">
      <c r="B60" s="4" t="s">
        <v>25</v>
      </c>
      <c r="C60" s="12"/>
      <c r="D60" s="5" t="s">
        <v>177</v>
      </c>
      <c r="E60" s="129">
        <v>-892908.3300000208</v>
      </c>
      <c r="F60" s="130">
        <v>-1806335.5000000198</v>
      </c>
      <c r="G60" s="104"/>
    </row>
    <row r="61" spans="2:13" ht="12.75" customHeight="1">
      <c r="B61" s="4"/>
      <c r="C61" s="12"/>
      <c r="D61" s="2" t="s">
        <v>178</v>
      </c>
      <c r="E61" s="118">
        <v>0</v>
      </c>
      <c r="F61" s="20">
        <v>0</v>
      </c>
      <c r="G61" s="104"/>
    </row>
    <row r="62" spans="2:13" ht="12.75" customHeight="1">
      <c r="B62" s="4" t="s">
        <v>41</v>
      </c>
      <c r="C62" s="12"/>
      <c r="D62" s="5" t="s">
        <v>179</v>
      </c>
      <c r="E62" s="129">
        <v>-892908.3300000208</v>
      </c>
      <c r="F62" s="130">
        <v>-1806335.5000000198</v>
      </c>
      <c r="G62" s="104"/>
    </row>
    <row r="63" spans="2:13" s="133" customFormat="1" ht="12.75" customHeight="1">
      <c r="B63" s="4"/>
      <c r="C63" s="12"/>
      <c r="D63" s="5"/>
      <c r="E63" s="121"/>
      <c r="F63" s="14"/>
      <c r="G63" s="132"/>
      <c r="H63" s="52"/>
      <c r="I63" s="52"/>
      <c r="J63" s="52"/>
      <c r="K63" s="52"/>
      <c r="L63" s="52"/>
      <c r="M63" s="52"/>
    </row>
    <row r="64" spans="2:13" s="133" customFormat="1" ht="13.5" hidden="1" customHeight="1">
      <c r="B64" s="134"/>
      <c r="C64" s="12"/>
      <c r="D64" s="5" t="s">
        <v>180</v>
      </c>
      <c r="E64" s="20">
        <v>0</v>
      </c>
      <c r="F64" s="20">
        <v>0</v>
      </c>
      <c r="G64" s="132"/>
      <c r="H64" s="52"/>
      <c r="I64" s="52"/>
      <c r="J64" s="52"/>
      <c r="K64" s="52"/>
      <c r="L64" s="52"/>
      <c r="M64" s="52"/>
    </row>
    <row r="65" spans="2:13" s="47" customFormat="1" hidden="1">
      <c r="B65" s="4"/>
      <c r="C65" s="12"/>
      <c r="D65" s="2" t="s">
        <v>181</v>
      </c>
      <c r="E65" s="135">
        <v>0</v>
      </c>
      <c r="F65" s="135">
        <v>0</v>
      </c>
      <c r="G65" s="102"/>
      <c r="H65" s="52"/>
      <c r="I65" s="52"/>
      <c r="J65" s="52"/>
      <c r="K65" s="52"/>
      <c r="L65" s="52"/>
      <c r="M65" s="52"/>
    </row>
    <row r="66" spans="2:13" ht="12.75">
      <c r="B66" s="64" t="s">
        <v>42</v>
      </c>
      <c r="C66" s="106"/>
      <c r="D66" s="136" t="s">
        <v>182</v>
      </c>
      <c r="E66" s="137">
        <v>-892908.3300000208</v>
      </c>
      <c r="F66" s="137">
        <v>-1806335.5000000198</v>
      </c>
      <c r="G66" s="104"/>
    </row>
    <row r="67" spans="2:13" ht="12.75">
      <c r="B67" s="70"/>
      <c r="C67" s="10"/>
      <c r="D67" s="104"/>
      <c r="E67" s="26"/>
      <c r="F67" s="26"/>
      <c r="G67" s="104"/>
    </row>
    <row r="68" spans="2:13">
      <c r="C68" s="70" t="s">
        <v>191</v>
      </c>
      <c r="D68" s="2"/>
      <c r="E68" s="3"/>
      <c r="F68" s="139"/>
      <c r="G68" s="104"/>
    </row>
    <row r="69" spans="2:13" ht="15" customHeight="1">
      <c r="B69" s="5"/>
      <c r="C69" s="70" t="s">
        <v>192</v>
      </c>
      <c r="D69" s="70"/>
      <c r="E69" s="70"/>
      <c r="F69" s="70"/>
      <c r="G69" s="104"/>
    </row>
    <row r="70" spans="2:13" ht="12.75">
      <c r="B70" s="102"/>
      <c r="C70" s="173"/>
      <c r="D70" s="173"/>
      <c r="E70" s="173"/>
      <c r="F70" s="173"/>
      <c r="G70" s="104"/>
    </row>
    <row r="71" spans="2:13" ht="12.75">
      <c r="B71" s="141"/>
      <c r="C71" s="103"/>
      <c r="D71" s="140"/>
      <c r="E71" s="142"/>
      <c r="F71" s="143"/>
      <c r="G71" s="104"/>
    </row>
    <row r="72" spans="2:13" ht="12.75">
      <c r="B72" s="102"/>
      <c r="C72" s="103"/>
      <c r="D72" s="104"/>
      <c r="E72" s="104"/>
      <c r="F72" s="104"/>
      <c r="G72" s="104"/>
    </row>
    <row r="73" spans="2:13" ht="12.75">
      <c r="B73" s="102"/>
      <c r="C73" s="103"/>
      <c r="D73" s="104"/>
      <c r="E73" s="104"/>
      <c r="F73" s="104"/>
      <c r="G73" s="104"/>
    </row>
    <row r="74" spans="2:13" ht="12.75">
      <c r="B74" s="102"/>
      <c r="C74" s="103"/>
      <c r="D74" s="104"/>
      <c r="E74" s="104"/>
      <c r="F74" s="104"/>
      <c r="G74" s="104"/>
    </row>
    <row r="75" spans="2:13" ht="12.75">
      <c r="B75" s="102"/>
      <c r="C75" s="103"/>
      <c r="D75" s="104"/>
      <c r="E75" s="104"/>
      <c r="F75" s="104"/>
      <c r="G75" s="104"/>
    </row>
    <row r="76" spans="2:13" ht="12.75">
      <c r="B76" s="102"/>
      <c r="C76" s="103"/>
      <c r="D76" s="104"/>
      <c r="E76" s="104"/>
      <c r="F76" s="104"/>
      <c r="G76" s="104"/>
    </row>
    <row r="77" spans="2:13" ht="12.75">
      <c r="B77" s="102"/>
      <c r="C77" s="103"/>
      <c r="D77" s="104"/>
      <c r="E77" s="104"/>
      <c r="F77" s="104"/>
      <c r="G77" s="104"/>
    </row>
    <row r="78" spans="2:13" ht="12.75">
      <c r="B78" s="102"/>
      <c r="C78" s="103"/>
      <c r="D78" s="104"/>
      <c r="E78" s="104"/>
      <c r="F78" s="104"/>
      <c r="G78" s="104"/>
    </row>
    <row r="79" spans="2:13" ht="12.75">
      <c r="B79" s="102"/>
      <c r="C79" s="103"/>
      <c r="D79" s="104"/>
      <c r="E79" s="104"/>
      <c r="F79" s="104"/>
      <c r="G79" s="104"/>
    </row>
    <row r="80" spans="2:13" ht="12.75">
      <c r="B80" s="102"/>
      <c r="C80" s="103"/>
      <c r="D80" s="104"/>
      <c r="E80" s="104"/>
      <c r="F80" s="104"/>
      <c r="G80" s="104"/>
    </row>
    <row r="81" spans="2:7" ht="12.75">
      <c r="B81" s="102"/>
      <c r="C81" s="103"/>
      <c r="D81" s="104"/>
      <c r="E81" s="104"/>
      <c r="F81" s="104"/>
      <c r="G81" s="104"/>
    </row>
    <row r="82" spans="2:7" ht="12.75">
      <c r="B82" s="102"/>
      <c r="C82" s="103"/>
      <c r="D82" s="104"/>
      <c r="E82" s="104"/>
      <c r="F82" s="104"/>
      <c r="G82" s="104"/>
    </row>
    <row r="83" spans="2:7" ht="12.75">
      <c r="B83" s="102"/>
      <c r="C83" s="103"/>
      <c r="D83" s="104"/>
      <c r="E83" s="104"/>
      <c r="F83" s="104"/>
    </row>
    <row r="84" spans="2:7" ht="12.75">
      <c r="B84" s="102"/>
      <c r="C84" s="103"/>
      <c r="D84" s="104"/>
      <c r="E84" s="104"/>
      <c r="F84" s="104"/>
    </row>
    <row r="85" spans="2:7" ht="12.75">
      <c r="B85" s="102"/>
      <c r="C85" s="103"/>
      <c r="D85" s="104"/>
      <c r="E85" s="104"/>
      <c r="F85" s="104"/>
    </row>
    <row r="86" spans="2:7" ht="12.75">
      <c r="B86" s="102"/>
      <c r="C86" s="103"/>
    </row>
  </sheetData>
  <mergeCells count="3">
    <mergeCell ref="B1:F1"/>
    <mergeCell ref="B3:F3"/>
    <mergeCell ref="B4:F4"/>
  </mergeCells>
  <pageMargins left="0.25" right="0.25" top="0.75" bottom="0.75" header="0.3" footer="0.3"/>
  <pageSetup paperSize="9" scale="37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L19"/>
  <sheetViews>
    <sheetView workbookViewId="0">
      <selection activeCell="E12" sqref="E12"/>
    </sheetView>
  </sheetViews>
  <sheetFormatPr baseColWidth="10" defaultColWidth="9.140625" defaultRowHeight="12.75"/>
  <cols>
    <col min="1" max="1" width="39.140625" style="144" bestFit="1" customWidth="1"/>
    <col min="2" max="2" width="10.5703125" style="145" bestFit="1" customWidth="1"/>
    <col min="3" max="7" width="9.140625" style="144"/>
    <col min="8" max="8" width="42.140625" style="144" bestFit="1" customWidth="1"/>
    <col min="9" max="10" width="10.28515625" style="144" bestFit="1" customWidth="1"/>
    <col min="11" max="16384" width="9.140625" style="144"/>
  </cols>
  <sheetData>
    <row r="4" spans="1:12">
      <c r="D4" s="144" t="s">
        <v>48</v>
      </c>
      <c r="E4" s="145">
        <f>+PiG!E38</f>
        <v>-131610.07</v>
      </c>
    </row>
    <row r="5" spans="1:12">
      <c r="A5" s="146" t="s">
        <v>49</v>
      </c>
      <c r="B5" s="147">
        <f>338315.92-B10</f>
        <v>378884.53000000026</v>
      </c>
      <c r="E5" s="148">
        <f>+SUM(B8)</f>
        <v>163888.74</v>
      </c>
      <c r="G5" s="149">
        <f>+E4+G6</f>
        <v>-163888.74</v>
      </c>
    </row>
    <row r="6" spans="1:12">
      <c r="A6" s="150" t="s">
        <v>183</v>
      </c>
      <c r="B6" s="151">
        <v>-214995.79</v>
      </c>
      <c r="G6" s="148">
        <v>-32278.67</v>
      </c>
    </row>
    <row r="7" spans="1:12">
      <c r="E7" s="145">
        <f>+SUM(E4:E5)</f>
        <v>32278.669999999984</v>
      </c>
    </row>
    <row r="8" spans="1:12">
      <c r="A8" s="144" t="s">
        <v>50</v>
      </c>
      <c r="B8" s="145">
        <v>163888.74</v>
      </c>
      <c r="I8" s="144" t="s">
        <v>184</v>
      </c>
      <c r="J8" s="144" t="s">
        <v>51</v>
      </c>
      <c r="K8" s="144" t="s">
        <v>185</v>
      </c>
    </row>
    <row r="10" spans="1:12">
      <c r="A10" s="144" t="s">
        <v>52</v>
      </c>
      <c r="B10" s="145">
        <v>-40568.610000000248</v>
      </c>
      <c r="H10" s="144" t="e">
        <f>+#REF!</f>
        <v>#REF!</v>
      </c>
      <c r="I10" s="145">
        <v>-1008204.6399999997</v>
      </c>
      <c r="J10" s="145">
        <f>+K10-I10</f>
        <v>1172093.3799999997</v>
      </c>
      <c r="K10" s="145">
        <f>+B8</f>
        <v>163888.74</v>
      </c>
      <c r="L10" s="144" t="s">
        <v>53</v>
      </c>
    </row>
    <row r="11" spans="1:12">
      <c r="H11" s="144" t="e">
        <f>+#REF!</f>
        <v>#REF!</v>
      </c>
      <c r="I11" s="145"/>
      <c r="J11" s="145">
        <f>-J10-K12</f>
        <v>-957097.58999999962</v>
      </c>
      <c r="K11" s="145">
        <f>+B5</f>
        <v>378884.53000000026</v>
      </c>
    </row>
    <row r="12" spans="1:12">
      <c r="H12" s="144" t="e">
        <f>+#REF!</f>
        <v>#REF!</v>
      </c>
      <c r="I12" s="145"/>
      <c r="J12" s="145">
        <f>+K12</f>
        <v>-214995.79</v>
      </c>
      <c r="K12" s="145">
        <f>+B6</f>
        <v>-214995.79</v>
      </c>
    </row>
    <row r="13" spans="1:12">
      <c r="A13" s="152" t="s">
        <v>9</v>
      </c>
      <c r="B13" s="153" t="s">
        <v>10</v>
      </c>
      <c r="C13" s="153"/>
      <c r="D13" s="153"/>
      <c r="E13" s="153" t="s">
        <v>0</v>
      </c>
    </row>
    <row r="14" spans="1:12">
      <c r="A14" s="154">
        <v>655000</v>
      </c>
      <c r="B14" s="155" t="s">
        <v>186</v>
      </c>
      <c r="C14" s="155"/>
      <c r="D14" s="155"/>
      <c r="E14" s="156">
        <v>1172833.8999999999</v>
      </c>
      <c r="J14" s="145">
        <f>+SUM(J10:J12)</f>
        <v>0</v>
      </c>
      <c r="K14" s="145"/>
    </row>
    <row r="15" spans="1:12">
      <c r="A15" s="157">
        <v>694080</v>
      </c>
      <c r="B15" s="1" t="s">
        <v>187</v>
      </c>
      <c r="C15" s="1"/>
      <c r="D15" s="1"/>
      <c r="E15" s="158">
        <v>495311.31000000029</v>
      </c>
    </row>
    <row r="16" spans="1:12">
      <c r="A16" s="157">
        <v>695080</v>
      </c>
      <c r="B16" s="1" t="s">
        <v>188</v>
      </c>
      <c r="C16" s="1"/>
      <c r="D16" s="1"/>
      <c r="E16" s="159">
        <v>66409.240000000005</v>
      </c>
    </row>
    <row r="17" spans="1:5">
      <c r="A17" s="160">
        <v>794080</v>
      </c>
      <c r="B17" s="161" t="s">
        <v>189</v>
      </c>
      <c r="C17" s="161"/>
      <c r="D17" s="161"/>
      <c r="E17" s="158">
        <f>+VLOOKUP(A17,'[26]SyS Comparativo (2)'!$E$7:$G$408,3,9)</f>
        <v>-1504256.47</v>
      </c>
    </row>
    <row r="18" spans="1:5">
      <c r="A18" s="162">
        <v>795000</v>
      </c>
      <c r="B18" s="163" t="s">
        <v>190</v>
      </c>
      <c r="C18" s="163"/>
      <c r="D18" s="163"/>
      <c r="E18" s="164">
        <f>+VLOOKUP(A18,'[26]SyS Comparativo (2)'!$E$7:$G$408,3,9)</f>
        <v>-98687.91</v>
      </c>
    </row>
    <row r="19" spans="1:5">
      <c r="A19" s="165"/>
      <c r="B19" s="165" t="s">
        <v>47</v>
      </c>
      <c r="C19" s="165"/>
      <c r="D19" s="165"/>
      <c r="E19" s="166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PiG</vt:lpstr>
      <vt:lpstr>Provisiones Asientos</vt:lpstr>
      <vt:lpstr>Balance!_1Àrea_d_impressió</vt:lpstr>
      <vt:lpstr>PiG!_3Àrea_d_impressió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jllorensp</cp:lastModifiedBy>
  <dcterms:created xsi:type="dcterms:W3CDTF">2017-04-03T19:14:58Z</dcterms:created>
  <dcterms:modified xsi:type="dcterms:W3CDTF">2017-07-06T13:19:28Z</dcterms:modified>
</cp:coreProperties>
</file>