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0_Informes i Reporting\Portal Transparència\A publicar al 2020\català\"/>
    </mc:Choice>
  </mc:AlternateContent>
  <bookViews>
    <workbookView xWindow="-120" yWindow="-120" windowWidth="20520" windowHeight="6975" tabRatio="744"/>
  </bookViews>
  <sheets>
    <sheet name="Balanç2019" sheetId="7" r:id="rId1"/>
    <sheet name="PiG" sheetId="9" r:id="rId2"/>
    <sheet name="Provisiones Asientos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6">[1]Estadisticas!$B$25</definedName>
    <definedName name="_217">[1]Estadisticas!$C$25</definedName>
    <definedName name="_220">[1]Estadisticas!$H$25</definedName>
    <definedName name="_221">[1]Estadisticas!$I$25</definedName>
    <definedName name="_224">[1]Estadisticas!$N$25</definedName>
    <definedName name="_225">[1]Estadisticas!$O$25</definedName>
    <definedName name="_386">[1]Estadisticas!$B$33</definedName>
    <definedName name="_387">[1]Estadisticas!$C$33</definedName>
    <definedName name="_390">[1]Estadisticas!$H$33</definedName>
    <definedName name="_391">[1]Estadisticas!$I$33</definedName>
    <definedName name="_394">[1]Estadisticas!$N$33</definedName>
    <definedName name="_395">[1]Estadisticas!$O$33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A_IMPRESIÓN_IM">#REF!</definedName>
    <definedName name="aa">[2]Recerca!$E$130</definedName>
    <definedName name="AJUSTES">#REF!</definedName>
    <definedName name="AS2DocOpenMode" hidden="1">"AS2DocumentEdit"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>'[3]Ingresos anys anteriors'!#REF!</definedName>
    <definedName name="Canon_IN3">#REF!</definedName>
    <definedName name="canvi">'[4]2000'!$C$12</definedName>
    <definedName name="canvi2">'[5]2000'!$C$12</definedName>
    <definedName name="CANVIO">'[6]2000'!$C$12</definedName>
    <definedName name="Captació_02">#REF!</definedName>
    <definedName name="Captació_03">#REF!</definedName>
    <definedName name="CCC">[7]RTATGOBRES!#REF!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IB">[8]RTATGOBRES!#REF!</definedName>
    <definedName name="COD_CL">#REF!</definedName>
    <definedName name="consultoria">#REF!</definedName>
    <definedName name="Cost_Personal">'[9]Transferencia 2004'!#REF!</definedName>
    <definedName name="Cost_Personal_Innovacio">'[10]2004(2)'!$Q$4</definedName>
    <definedName name="Cost_Personal2">'[11]Transferencia 2004'!#REF!</definedName>
    <definedName name="CostPersonal2">'[11]Transferencia 2004'!#REF!</definedName>
    <definedName name="CPB">[12]RTATGOBRES!#REF!</definedName>
    <definedName name="CTERSACUMA">[13]RSCTEEXPL!#REF!</definedName>
    <definedName name="CTERSMXM">[13]RSCTEEXPL!#REF!</definedName>
    <definedName name="D">#REF!</definedName>
    <definedName name="de">'[14]Pressupost general'!#REF!</definedName>
    <definedName name="DEDUCCIONES">#REF!</definedName>
    <definedName name="DICC.">[15]CTEEXPLOT!#REF!</definedName>
    <definedName name="DL68468ec2_940f_4ff0_b924_2345eb862c3b" hidden="1">#REF!</definedName>
    <definedName name="DRIVERS">[16]DRIVERS!$B$7:$B$18</definedName>
    <definedName name="DSA">[17]RTATGOBRES!#REF!</definedName>
    <definedName name="ESTUDIS">'[18]TAULA VALIDACIONS'!$A$8:$A$19</definedName>
    <definedName name="EURO">[2]Innov.!$G$5</definedName>
    <definedName name="EUROS">#REF!</definedName>
    <definedName name="Excel_BuiltIn__FilterDatabase_1">#REF!</definedName>
    <definedName name="Excel_BuiltIn__FilterDatabase_2">#REF!</definedName>
    <definedName name="Excel_BuiltIn__FilterDatabase_3">#REF!</definedName>
    <definedName name="FLUJOS.PÁG.113" hidden="1">{#N/A,#N/A,FALSE,"Aging Summary";#N/A,#N/A,FALSE,"Ratio Analysis";#N/A,#N/A,FALSE,"Test 120 Day Accts";#N/A,#N/A,FALSE,"Tickmarks"}</definedName>
    <definedName name="HECC">[8]RTATGOBRES!#REF!</definedName>
    <definedName name="HGF">[12]RTATGOBRES!#REF!</definedName>
    <definedName name="hola">[19]DetallPGestió!$C$43</definedName>
    <definedName name="hola2">[19]DetallPGestió!$C$43</definedName>
    <definedName name="Hores_tardo">#REF!</definedName>
    <definedName name="INV">[19]DetallPGestió!$C$97</definedName>
    <definedName name="LIQUIDACION">#REF!</definedName>
    <definedName name="LITERARIA">[15]CTEEXPLOT!#REF!</definedName>
    <definedName name="P.ESPAIS">[15]CTEEXPLOT!#REF!</definedName>
    <definedName name="P.ESPECIALS">[15]CTEEXPLOT!#REF!</definedName>
    <definedName name="P.GRALS">[15]CTEEXPLOT!#REF!</definedName>
    <definedName name="PERCENTATGE">'[18]TAULA VALIDACIONS'!$A$1:$A$6</definedName>
    <definedName name="Percentatge_despesa">#REF!</definedName>
    <definedName name="Percentatge_Facturacio">#REF!</definedName>
    <definedName name="previssió">[20]ENERO!$B$28</definedName>
    <definedName name="prova">#REF!</definedName>
    <definedName name="ratio_innovacio">[2]Innov.!$E$139</definedName>
    <definedName name="ratio_recerca">[2]Recerca!$E$130</definedName>
    <definedName name="ratio_TT">[2]TT!$D$118</definedName>
    <definedName name="Rev_20151">OFFSET('[21]Revisió 20151 I'!$A$4,0,0,COUNTA('[21]Revisió 20151 I'!$A:$A),89)</definedName>
    <definedName name="s">#REF!</definedName>
    <definedName name="SAPBEXdnldView" hidden="1">"37C8I2A9XWFENEZR00P1T2CZE"</definedName>
    <definedName name="SAPBEXsysID" hidden="1">"CRP"</definedName>
    <definedName name="sub_total_ingres_unitats">#REF!</definedName>
    <definedName name="T">'[22]Ingresos anys anteriors'!#REF!</definedName>
    <definedName name="Te">'[23]Ingresos anys anteriors'!#REF!</definedName>
    <definedName name="tie">'[14]Pressupost general'!#REF!</definedName>
    <definedName name="tio">'[14]Pressupost general'!#REF!</definedName>
    <definedName name="tise">'[14]Pressupost general'!#REF!</definedName>
    <definedName name="tot">#REF!</definedName>
    <definedName name="Tot.Prop.">#REF!</definedName>
    <definedName name="Tot_Objectiu_aprovat">#REF!</definedName>
    <definedName name="Total_comptes_generals">#REF!</definedName>
    <definedName name="TOTAL_DESP02">#REF!</definedName>
    <definedName name="TOTAL_DSP02">[24]DetallPGestió!$C$43</definedName>
    <definedName name="TOTAL_INGR02">#REF!</definedName>
    <definedName name="TOTAL_INV02">#REF!</definedName>
    <definedName name="TOTALDADES">'[25]DETALL INVENTARI '!$A$1:$AF$3005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6" l="1"/>
  <c r="E17" i="6"/>
  <c r="K12" i="6"/>
  <c r="J12" i="6" s="1"/>
  <c r="H12" i="6"/>
  <c r="H11" i="6"/>
  <c r="K10" i="6"/>
  <c r="J10" i="6" s="1"/>
  <c r="H10" i="6"/>
  <c r="E5" i="6"/>
  <c r="B5" i="6"/>
  <c r="K11" i="6" s="1"/>
  <c r="E4" i="6"/>
  <c r="E19" i="6" l="1"/>
  <c r="G5" i="6"/>
  <c r="E7" i="6"/>
  <c r="J11" i="6"/>
  <c r="J14" i="6" l="1"/>
</calcChain>
</file>

<file path=xl/sharedStrings.xml><?xml version="1.0" encoding="utf-8"?>
<sst xmlns="http://schemas.openxmlformats.org/spreadsheetml/2006/main" count="292" uniqueCount="197">
  <si>
    <t>31.12.2016</t>
  </si>
  <si>
    <t>A)</t>
  </si>
  <si>
    <t>ACTIU NO CORRENT</t>
  </si>
  <si>
    <t>I.</t>
  </si>
  <si>
    <t>Immobilitzat intangible</t>
  </si>
  <si>
    <t>3.</t>
  </si>
  <si>
    <t>Patents, llicències, marques i similars</t>
  </si>
  <si>
    <t>4.</t>
  </si>
  <si>
    <t>Fons de comerç</t>
  </si>
  <si>
    <t>6.</t>
  </si>
  <si>
    <t>Aplicacions informàtiques</t>
  </si>
  <si>
    <t>7.</t>
  </si>
  <si>
    <t>Materials didàctics</t>
  </si>
  <si>
    <t>8.</t>
  </si>
  <si>
    <t>Drets sobre béns cedits en ús gratuïtament</t>
  </si>
  <si>
    <t>9.</t>
  </si>
  <si>
    <t>Altre immobilitzat intangible</t>
  </si>
  <si>
    <t>Cuenta</t>
  </si>
  <si>
    <t>Descripción</t>
  </si>
  <si>
    <t>III.</t>
  </si>
  <si>
    <t>Immobilitzat material</t>
  </si>
  <si>
    <t>2.</t>
  </si>
  <si>
    <t>Construccions</t>
  </si>
  <si>
    <t>Instal·lacions tècniques</t>
  </si>
  <si>
    <t>IV. Inversions en entitats del grup i associades a curt termini</t>
  </si>
  <si>
    <t>Mobiliari</t>
  </si>
  <si>
    <t>Equips per a processaments d'informació</t>
  </si>
  <si>
    <t>Altre immobilitzat material</t>
  </si>
  <si>
    <t>V.</t>
  </si>
  <si>
    <t>Inversions en empreses del grup i associades a llarg termini</t>
  </si>
  <si>
    <t>1.</t>
  </si>
  <si>
    <t>Instruments de patrimoni</t>
  </si>
  <si>
    <t>VI.</t>
  </si>
  <si>
    <t>Inversions financeres a llarg termini</t>
  </si>
  <si>
    <t>Crèdits a tercers</t>
  </si>
  <si>
    <t>5.</t>
  </si>
  <si>
    <t>Altres actius financers</t>
  </si>
  <si>
    <t>B)</t>
  </si>
  <si>
    <t>ACTIU CORRENT</t>
  </si>
  <si>
    <t>II.</t>
  </si>
  <si>
    <t>Existències</t>
  </si>
  <si>
    <t>Béns destinats a les activitats</t>
  </si>
  <si>
    <t>Usuaris, patrocinadors i deutors de les activitats i altres comptes a cobrar</t>
  </si>
  <si>
    <t>Usuaris i deutors per vendes i prestació de serveis</t>
  </si>
  <si>
    <t>1. Alumnes</t>
  </si>
  <si>
    <t>2. Deutors per subvencions</t>
  </si>
  <si>
    <t>3. Deutors per prestacions de serveis</t>
  </si>
  <si>
    <t>Deutors, entitats del grup, associades i altres parts vinculades</t>
  </si>
  <si>
    <t>Altres deutors</t>
  </si>
  <si>
    <t>Personal</t>
  </si>
  <si>
    <t>Altres crèdits amb les administracions públiques</t>
  </si>
  <si>
    <t>Inversions financeres a curt termini</t>
  </si>
  <si>
    <t>VII.</t>
  </si>
  <si>
    <t>Periodificacions a curt termini</t>
  </si>
  <si>
    <t>VIII.</t>
  </si>
  <si>
    <t>Efectiu i altres actius líquids equivalents</t>
  </si>
  <si>
    <t>Tresoreria</t>
  </si>
  <si>
    <t>TOTAL ACTIU</t>
  </si>
  <si>
    <t>PATRIMONI NET</t>
  </si>
  <si>
    <t>A.1)</t>
  </si>
  <si>
    <t>FONS PROPIS-</t>
  </si>
  <si>
    <t>Fons dotacional</t>
  </si>
  <si>
    <t>Fons dotacionals</t>
  </si>
  <si>
    <t>Excedents d'exercicis anteriors</t>
  </si>
  <si>
    <t>Romanent</t>
  </si>
  <si>
    <t>Resultats negatius d'exercicis anteriors</t>
  </si>
  <si>
    <t>IV.</t>
  </si>
  <si>
    <t>Excedents pendents aplicació activitats estatutàries</t>
  </si>
  <si>
    <t>Excedents de l'exercici</t>
  </si>
  <si>
    <t>A.3)</t>
  </si>
  <si>
    <t>SUBVENCIONS, DONACIONS I LLEGATS REBUTS-</t>
  </si>
  <si>
    <t>Subvencions oficials en capital</t>
  </si>
  <si>
    <t>Donacions i llegats en capital</t>
  </si>
  <si>
    <t>Altres subvencions, donacions i llegats</t>
  </si>
  <si>
    <t>PASSIU NO CORRENT</t>
  </si>
  <si>
    <t>Provisions a llarg termini</t>
  </si>
  <si>
    <t>Altres provisions</t>
  </si>
  <si>
    <t>Deutes a llarg termini</t>
  </si>
  <si>
    <t>Altres passius financers</t>
  </si>
  <si>
    <t>C)</t>
  </si>
  <si>
    <t>PASSIU CORRENT</t>
  </si>
  <si>
    <t>Deutes a curt termini</t>
  </si>
  <si>
    <t>Deutes amb entitats de crèdit</t>
  </si>
  <si>
    <t>Deutes amb empreses del grup i associades a curt termini</t>
  </si>
  <si>
    <t>Proveïdors d'immobilitzat, entitats del grup i associades</t>
  </si>
  <si>
    <t>Altres deutes amb entitats del grup i associades</t>
  </si>
  <si>
    <t>Interessos a curt termini amb entitats del grup i associades</t>
  </si>
  <si>
    <t>Creditors comercials i altres comptes a pagar</t>
  </si>
  <si>
    <t>Proveïdors</t>
  </si>
  <si>
    <t>Proveïdors, empreses del grup i associades</t>
  </si>
  <si>
    <t>Creditors diversos</t>
  </si>
  <si>
    <t>Altres deutes amb les administracions públiques</t>
  </si>
  <si>
    <t>Acomptes d'usuaris</t>
  </si>
  <si>
    <t>TOTAL PATRIMONI NET I PASSIU</t>
  </si>
  <si>
    <t>OPERACIONS CONTINUADES</t>
  </si>
  <si>
    <t>Ingressos per les activitats</t>
  </si>
  <si>
    <t>a)</t>
  </si>
  <si>
    <t>Vendes</t>
  </si>
  <si>
    <t>b)</t>
  </si>
  <si>
    <t>Prestació de serveis</t>
  </si>
  <si>
    <t>d)</t>
  </si>
  <si>
    <t>Ingressos de promocions, patrocinadors i col·laboracions</t>
  </si>
  <si>
    <t>e)</t>
  </si>
  <si>
    <t xml:space="preserve">Subvencions oficials a les activitats </t>
  </si>
  <si>
    <t>f)</t>
  </si>
  <si>
    <t>Donacions i altres ingressos per a activitats</t>
  </si>
  <si>
    <t>Ajuts concedits i altres despeses</t>
  </si>
  <si>
    <t>Treballs realitzats per l'empresa per al seu actiu</t>
  </si>
  <si>
    <t>Aprovisionaments</t>
  </si>
  <si>
    <t>Consum de béns destinats a les activitats</t>
  </si>
  <si>
    <t>Altres ingressos d'explotació</t>
  </si>
  <si>
    <t>Ingressos per arrendaments</t>
  </si>
  <si>
    <t>c)</t>
  </si>
  <si>
    <t>Ingressos accessoris i altres de gestió corrent</t>
  </si>
  <si>
    <t>Despeses de personal</t>
  </si>
  <si>
    <t>Sous, salaris i assimilats</t>
  </si>
  <si>
    <t>Càrregues socials</t>
  </si>
  <si>
    <t>Altres despeses d'explotació</t>
  </si>
  <si>
    <t>Serveis exteriors</t>
  </si>
  <si>
    <t>a2)  Arrendaments i canons</t>
  </si>
  <si>
    <t>a3) Reparacions i conservació</t>
  </si>
  <si>
    <t>a4) Serveis professionals independents</t>
  </si>
  <si>
    <t>a6) Primeres assegurances</t>
  </si>
  <si>
    <t>a7) Serveis bancaris</t>
  </si>
  <si>
    <t>a8) Publicitat, propaganda i relacions públiques</t>
  </si>
  <si>
    <t>a9) Subministraments</t>
  </si>
  <si>
    <t>a10) Altres serveis</t>
  </si>
  <si>
    <t>Tributs</t>
  </si>
  <si>
    <t>Pèrdues, deteriorament i variació de provisions per operacions de les activitats</t>
  </si>
  <si>
    <t>Amortització de l'immobilitzat</t>
  </si>
  <si>
    <t>Amortització de GECSA</t>
  </si>
  <si>
    <t>Amortització Fons de comerç</t>
  </si>
  <si>
    <t>10.</t>
  </si>
  <si>
    <t>Subvencions, donacions i llegats traspassats al resultat</t>
  </si>
  <si>
    <t>12.</t>
  </si>
  <si>
    <t>Deteriorament i resultat per alienacions de l'immobilitzat</t>
  </si>
  <si>
    <t>13.</t>
  </si>
  <si>
    <t>Altres resultats</t>
  </si>
  <si>
    <t>RESULTAT D'EXPLOTACIÓ</t>
  </si>
  <si>
    <t>14.</t>
  </si>
  <si>
    <t>Ingressos financers</t>
  </si>
  <si>
    <t>De valors negociables i altres instruments financers</t>
  </si>
  <si>
    <t>15.</t>
  </si>
  <si>
    <t>Despeses financeres</t>
  </si>
  <si>
    <t>Per deutes amb empreses del grup i associades</t>
  </si>
  <si>
    <t>Per deutes amb tercers</t>
  </si>
  <si>
    <t>16.</t>
  </si>
  <si>
    <t>Variació del valor raonable en instruments financers</t>
  </si>
  <si>
    <t>17.</t>
  </si>
  <si>
    <t>Diferències de canvi</t>
  </si>
  <si>
    <t>A.2)</t>
  </si>
  <si>
    <t>RESULTAT FINANCER</t>
  </si>
  <si>
    <t>RESULTAT ABANS D'IMPOSTOS</t>
  </si>
  <si>
    <t>A.4)</t>
  </si>
  <si>
    <t xml:space="preserve">RESULTAT DE L'EXERCICI PROCEDENT D'OPERACIONS </t>
  </si>
  <si>
    <t>A.5)</t>
  </si>
  <si>
    <t xml:space="preserve">RESULTAT DE L'EXERCICI </t>
  </si>
  <si>
    <t>FUNDACIÓ PER A LA UNIVERSITAT OBERTA DE CATALUNYA</t>
  </si>
  <si>
    <t>(Euros)</t>
  </si>
  <si>
    <t>ACTIU</t>
  </si>
  <si>
    <t xml:space="preserve">4. </t>
  </si>
  <si>
    <t>PASSIU</t>
  </si>
  <si>
    <t>Exercici</t>
  </si>
  <si>
    <t>Impostos sobre beneficis</t>
  </si>
  <si>
    <t>OPERACIONS INTERROMPUDES</t>
  </si>
  <si>
    <t>Resultat de l'exercici procedent d'operacions interrompudes net d'impostos</t>
  </si>
  <si>
    <t>Total</t>
  </si>
  <si>
    <t>Total s/PL</t>
  </si>
  <si>
    <t>Movimiento que proviene de PL</t>
  </si>
  <si>
    <t>Movimiento que procede de Periodificaciones</t>
  </si>
  <si>
    <t>Impacto en PL S/Contabilidad</t>
  </si>
  <si>
    <t>Total Importe EFE</t>
  </si>
  <si>
    <t>Reclass</t>
  </si>
  <si>
    <t>Importe Final</t>
  </si>
  <si>
    <t>Diferencia</t>
  </si>
  <si>
    <t>gasto</t>
  </si>
  <si>
    <t>PÈRDUES CRÈDITS INCO</t>
  </si>
  <si>
    <t>PERDUES DETERIOR CRE</t>
  </si>
  <si>
    <t>DOTACIO PROV OP COME</t>
  </si>
  <si>
    <t>REVERSIO DETERIOR DE</t>
  </si>
  <si>
    <t>EXCÉS DE PROVISIONS</t>
  </si>
  <si>
    <t>Crèdits a entitats llarg termini</t>
  </si>
  <si>
    <t>Obligacions per prestacions a ll/t personal</t>
  </si>
  <si>
    <t>Deutes ll/t amb entitats de crèdit</t>
  </si>
  <si>
    <t>Provisions a curt termini</t>
  </si>
  <si>
    <t>BALANÇ DE SITUACIÓ A 31 DE DESEMBRE DEL 2019</t>
  </si>
  <si>
    <t>2018*</t>
  </si>
  <si>
    <t>Deutes amb empreses del grup i associades a llarg termini</t>
  </si>
  <si>
    <t>* Imports reexpresats d'acord anb el que es detalla la norma de valoració 2.4. Comparació de la informació</t>
  </si>
  <si>
    <t>COMPTE DE RESULTATS A 31 DE DESEMBRE DEL 2019</t>
  </si>
  <si>
    <t>Deteriorament de béns destinats a les activitats, primeres matèr</t>
  </si>
  <si>
    <t>Provisions</t>
  </si>
  <si>
    <t>a5) Transports</t>
  </si>
  <si>
    <t>Altres despeses de gestió corrent</t>
  </si>
  <si>
    <t>Deterioraments i pèrdues alienacions de  l'immobilitzat</t>
  </si>
  <si>
    <t>Resultats per alienacions i altres de l'immobilitzat</t>
  </si>
  <si>
    <t>Imputació al resultat de l'exercici per actius financers disponibles per la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</si>
</sst>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_);\(#,###\)"/>
    <numFmt numFmtId="165" formatCode="#,##0.00\ ;\(#,##0.00\);\-"/>
    <numFmt numFmtId="166" formatCode="#,##0\ ;\(#,##0\);\-"/>
    <numFmt numFmtId="169" formatCode="_ * #,##0.00_ ;_ * \-#,##0.00_ ;_ * &quot;-&quot;??_ ;_ @_ "/>
    <numFmt numFmtId="170" formatCode="#,###.00_);\(#,###.00\)"/>
    <numFmt numFmtId="171" formatCode="#,##0.0000\ ;\(#,##0.0000\);\-"/>
    <numFmt numFmtId="172" formatCode="#,##0.00\ ;\(#,##0.00\)\ ;\-\ "/>
    <numFmt numFmtId="173" formatCode="#,###.00;\(#,###.00\);\-"/>
    <numFmt numFmtId="174" formatCode="_-* #,##0.00\ [$€]_-;\-* #,##0.00\ [$€]_-;_-* &quot;-&quot;??\ [$€]_-;_-@_-"/>
    <numFmt numFmtId="175" formatCode="_-* #,##0.00\ [$€-1]_-;\-* #,##0.00\ [$€-1]_-;_-* &quot;-&quot;??\ [$€-1]_-"/>
    <numFmt numFmtId="176" formatCode="_-* #,##0.00&quot; €&quot;_-;\-* #,##0.00&quot; €&quot;_-;_-* \-??&quot; €&quot;_-;_-@_-"/>
    <numFmt numFmtId="177" formatCode="&quot;$&quot;#,##0.00"/>
    <numFmt numFmtId="178" formatCode="_-* #,##0.00\ [$€-1]_-;\-* #,##0.00\ [$€-1]_-;_-* \-??\ [$€-1]_-"/>
    <numFmt numFmtId="179" formatCode="_-* #,##0.00\ _€_-;\-* #,##0.00\ _€_-;_-* \-??\ _€_-;_-@_-"/>
    <numFmt numFmtId="180" formatCode="_-* #,##0.00\ [$€-42D]_-;\-* #,##0.00\ [$€-42D]_-;_-* &quot;-&quot;??\ [$€-42D]_-;_-@_-"/>
    <numFmt numFmtId="181" formatCode="_-* #,##0.00&quot; Pts&quot;_-;\-* #,##0.00&quot; Pts&quot;_-;_-* \-??&quot; Pts&quot;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Helv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sz val="10"/>
      <color theme="0" tint="-0.499984740745262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311">
    <xf numFmtId="0" fontId="0" fillId="0" borderId="0"/>
    <xf numFmtId="0" fontId="2" fillId="0" borderId="0"/>
    <xf numFmtId="0" fontId="5" fillId="0" borderId="0"/>
    <xf numFmtId="16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25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14" fillId="7" borderId="0" applyNumberFormat="0" applyBorder="0" applyAlignment="0" applyProtection="0"/>
    <xf numFmtId="0" fontId="18" fillId="11" borderId="18" applyNumberFormat="0" applyAlignment="0" applyProtection="0"/>
    <xf numFmtId="0" fontId="20" fillId="12" borderId="21" applyNumberFormat="0" applyAlignment="0" applyProtection="0"/>
    <xf numFmtId="0" fontId="19" fillId="0" borderId="20" applyNumberFormat="0" applyFill="0" applyAlignment="0" applyProtection="0"/>
    <xf numFmtId="0" fontId="26" fillId="38" borderId="24" applyNumberFormat="0" applyAlignment="0" applyProtection="0"/>
    <xf numFmtId="0" fontId="16" fillId="10" borderId="18" applyNumberFormat="0" applyAlignment="0" applyProtection="0"/>
    <xf numFmtId="0" fontId="26" fillId="38" borderId="24" applyNumberFormat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8" borderId="0" applyNumberFormat="0" applyBorder="0" applyAlignment="0" applyProtection="0"/>
    <xf numFmtId="43" fontId="2" fillId="0" borderId="0" applyFont="0" applyFill="0" applyBorder="0" applyAlignment="0" applyProtection="0"/>
    <xf numFmtId="0" fontId="27" fillId="40" borderId="0" applyNumberFormat="0" applyBorder="0" applyAlignment="0" applyProtection="0"/>
    <xf numFmtId="0" fontId="29" fillId="9" borderId="0" applyNumberFormat="0" applyBorder="0" applyAlignment="0" applyProtection="0"/>
    <xf numFmtId="0" fontId="27" fillId="40" borderId="0" applyNumberFormat="0" applyBorder="0" applyAlignment="0" applyProtection="0"/>
    <xf numFmtId="0" fontId="2" fillId="0" borderId="0"/>
    <xf numFmtId="0" fontId="2" fillId="0" borderId="0"/>
    <xf numFmtId="0" fontId="1" fillId="13" borderId="22" applyNumberFormat="0" applyFont="0" applyAlignment="0" applyProtection="0"/>
    <xf numFmtId="0" fontId="17" fillId="11" borderId="19" applyNumberFormat="0" applyAlignment="0" applyProtection="0"/>
    <xf numFmtId="4" fontId="8" fillId="39" borderId="14" applyNumberFormat="0" applyProtection="0">
      <alignment horizontal="left" vertical="center" indent="1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3" fillId="0" borderId="23" applyNumberFormat="0" applyFill="0" applyAlignment="0" applyProtection="0"/>
    <xf numFmtId="0" fontId="28" fillId="0" borderId="25" applyNumberFormat="0" applyFill="0" applyAlignment="0" applyProtection="0"/>
    <xf numFmtId="0" fontId="1" fillId="0" borderId="0"/>
    <xf numFmtId="0" fontId="1" fillId="0" borderId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38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44" borderId="0" applyNumberFormat="0" applyBorder="0" applyAlignment="0" applyProtection="0"/>
    <xf numFmtId="0" fontId="33" fillId="56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3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4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5" fillId="66" borderId="0" applyNumberFormat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63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3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77" borderId="0" applyNumberFormat="0" applyBorder="0" applyAlignment="0" applyProtection="0"/>
    <xf numFmtId="0" fontId="36" fillId="43" borderId="0" applyNumberFormat="0" applyBorder="0" applyAlignment="0" applyProtection="0"/>
    <xf numFmtId="0" fontId="14" fillId="7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3" borderId="0" applyNumberFormat="0" applyBorder="0" applyAlignment="0" applyProtection="0"/>
    <xf numFmtId="0" fontId="37" fillId="39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7" fillId="61" borderId="24" applyNumberFormat="0" applyAlignment="0" applyProtection="0"/>
    <xf numFmtId="0" fontId="37" fillId="47" borderId="24" applyNumberFormat="0" applyAlignment="0" applyProtection="0"/>
    <xf numFmtId="0" fontId="37" fillId="47" borderId="24" applyNumberFormat="0" applyAlignment="0" applyProtection="0"/>
    <xf numFmtId="0" fontId="37" fillId="47" borderId="24" applyNumberFormat="0" applyAlignment="0" applyProtection="0"/>
    <xf numFmtId="0" fontId="37" fillId="47" borderId="24" applyNumberFormat="0" applyAlignment="0" applyProtection="0"/>
    <xf numFmtId="0" fontId="37" fillId="48" borderId="24" applyNumberFormat="0" applyAlignment="0" applyProtection="0"/>
    <xf numFmtId="0" fontId="37" fillId="48" borderId="24" applyNumberFormat="0" applyAlignment="0" applyProtection="0"/>
    <xf numFmtId="0" fontId="37" fillId="48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37" fillId="61" borderId="24" applyNumberFormat="0" applyAlignment="0" applyProtection="0"/>
    <xf numFmtId="0" fontId="2" fillId="0" borderId="0" applyNumberFormat="0" applyFill="0" applyBorder="0" applyProtection="0">
      <alignment horizontal="left"/>
    </xf>
    <xf numFmtId="0" fontId="38" fillId="78" borderId="26" applyNumberFormat="0" applyAlignment="0" applyProtection="0"/>
    <xf numFmtId="0" fontId="39" fillId="0" borderId="27" applyNumberFormat="0" applyFill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4" fillId="0" borderId="0"/>
    <xf numFmtId="0" fontId="34" fillId="0" borderId="0"/>
    <xf numFmtId="0" fontId="34" fillId="0" borderId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8" borderId="26" applyNumberFormat="0" applyAlignment="0" applyProtection="0"/>
    <xf numFmtId="0" fontId="38" fillId="78" borderId="26" applyNumberFormat="0" applyAlignment="0" applyProtection="0"/>
    <xf numFmtId="0" fontId="38" fillId="78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8" fillId="79" borderId="26" applyNumberFormat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80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2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38" borderId="24" applyNumberFormat="0" applyAlignment="0" applyProtection="0"/>
    <xf numFmtId="0" fontId="26" fillId="38" borderId="24" applyNumberFormat="0" applyAlignment="0" applyProtection="0"/>
    <xf numFmtId="0" fontId="26" fillId="38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26" fillId="50" borderId="24" applyNumberFormat="0" applyAlignment="0" applyProtection="0"/>
    <xf numFmtId="0" fontId="42" fillId="0" borderId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ill="0" applyBorder="0" applyAlignment="0" applyProtection="0"/>
    <xf numFmtId="44" fontId="2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4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ill="0" applyBorder="0" applyAlignment="0" applyProtection="0"/>
    <xf numFmtId="44" fontId="1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81" fontId="2" fillId="0" borderId="0" applyFill="0" applyBorder="0" applyAlignment="0" applyProtection="0"/>
    <xf numFmtId="176" fontId="2" fillId="0" borderId="0" applyFill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1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33" fillId="0" borderId="0"/>
    <xf numFmtId="0" fontId="32" fillId="0" borderId="0"/>
    <xf numFmtId="0" fontId="45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2" fillId="53" borderId="28" applyNumberFormat="0" applyFont="0" applyAlignment="0" applyProtection="0"/>
    <xf numFmtId="0" fontId="34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34" fillId="52" borderId="28" applyNumberFormat="0" applyAlignment="0" applyProtection="0"/>
    <xf numFmtId="0" fontId="34" fillId="52" borderId="28" applyNumberFormat="0" applyAlignment="0" applyProtection="0"/>
    <xf numFmtId="0" fontId="34" fillId="52" borderId="28" applyNumberFormat="0" applyAlignment="0" applyProtection="0"/>
    <xf numFmtId="0" fontId="2" fillId="52" borderId="28" applyNumberFormat="0" applyAlignment="0" applyProtection="0"/>
    <xf numFmtId="0" fontId="34" fillId="52" borderId="28" applyNumberFormat="0" applyAlignment="0" applyProtection="0"/>
    <xf numFmtId="0" fontId="34" fillId="52" borderId="28" applyNumberFormat="0" applyAlignment="0" applyProtection="0"/>
    <xf numFmtId="0" fontId="34" fillId="52" borderId="28" applyNumberFormat="0" applyAlignment="0" applyProtection="0"/>
    <xf numFmtId="0" fontId="34" fillId="52" borderId="28" applyNumberFormat="0" applyAlignment="0" applyProtection="0"/>
    <xf numFmtId="0" fontId="34" fillId="52" borderId="28" applyNumberFormat="0" applyAlignment="0" applyProtection="0"/>
    <xf numFmtId="0" fontId="34" fillId="52" borderId="28" applyNumberFormat="0" applyAlignment="0" applyProtection="0"/>
    <xf numFmtId="0" fontId="34" fillId="52" borderId="28" applyNumberFormat="0" applyAlignment="0" applyProtection="0"/>
    <xf numFmtId="0" fontId="34" fillId="0" borderId="0"/>
    <xf numFmtId="0" fontId="34" fillId="0" borderId="0"/>
    <xf numFmtId="0" fontId="34" fillId="0" borderId="0"/>
    <xf numFmtId="0" fontId="2" fillId="52" borderId="28" applyNumberFormat="0" applyAlignment="0" applyProtection="0"/>
    <xf numFmtId="0" fontId="34" fillId="52" borderId="28" applyNumberFormat="0" applyAlignment="0" applyProtection="0"/>
    <xf numFmtId="0" fontId="34" fillId="52" borderId="28" applyNumberFormat="0" applyAlignment="0" applyProtection="0"/>
    <xf numFmtId="0" fontId="34" fillId="52" borderId="28" applyNumberFormat="0" applyAlignment="0" applyProtection="0"/>
    <xf numFmtId="0" fontId="34" fillId="52" borderId="28" applyNumberFormat="0" applyAlignment="0" applyProtection="0"/>
    <xf numFmtId="0" fontId="33" fillId="53" borderId="28" applyNumberFormat="0" applyFont="0" applyAlignment="0" applyProtection="0"/>
    <xf numFmtId="0" fontId="33" fillId="53" borderId="28" applyNumberFormat="0" applyFont="0" applyAlignment="0" applyProtection="0"/>
    <xf numFmtId="0" fontId="33" fillId="53" borderId="28" applyNumberFormat="0" applyFon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0" fontId="2" fillId="52" borderId="28" applyNumberFormat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3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39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34" fillId="0" borderId="0"/>
    <xf numFmtId="0" fontId="34" fillId="0" borderId="0"/>
    <xf numFmtId="0" fontId="34" fillId="0" borderId="0"/>
    <xf numFmtId="0" fontId="46" fillId="47" borderId="29" applyNumberFormat="0" applyAlignment="0" applyProtection="0"/>
    <xf numFmtId="0" fontId="46" fillId="61" borderId="29" applyNumberFormat="0" applyAlignment="0" applyProtection="0"/>
    <xf numFmtId="0" fontId="46" fillId="47" borderId="29" applyNumberFormat="0" applyAlignment="0" applyProtection="0"/>
    <xf numFmtId="0" fontId="46" fillId="47" borderId="29" applyNumberFormat="0" applyAlignment="0" applyProtection="0"/>
    <xf numFmtId="0" fontId="46" fillId="47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6" fillId="61" borderId="2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52" fillId="0" borderId="33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52" fillId="0" borderId="33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2" fillId="0" borderId="33" applyNumberFormat="0" applyFill="0" applyAlignment="0" applyProtection="0"/>
    <xf numFmtId="0" fontId="49" fillId="0" borderId="30" applyNumberFormat="0" applyFill="0" applyAlignment="0" applyProtection="0"/>
    <xf numFmtId="0" fontId="52" fillId="0" borderId="33" applyNumberFormat="0" applyFill="0" applyAlignment="0" applyProtection="0"/>
    <xf numFmtId="0" fontId="52" fillId="0" borderId="33" applyNumberFormat="0" applyFill="0" applyAlignment="0" applyProtection="0"/>
    <xf numFmtId="0" fontId="52" fillId="0" borderId="33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3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3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3" fillId="0" borderId="31" applyNumberFormat="0" applyFill="0" applyAlignment="0" applyProtection="0"/>
    <xf numFmtId="0" fontId="50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1" fillId="0" borderId="34" applyNumberFormat="0" applyFill="0" applyAlignment="0" applyProtection="0"/>
    <xf numFmtId="0" fontId="41" fillId="0" borderId="34" applyNumberFormat="0" applyFill="0" applyAlignment="0" applyProtection="0"/>
    <xf numFmtId="0" fontId="41" fillId="0" borderId="34" applyNumberFormat="0" applyFill="0" applyAlignment="0" applyProtection="0"/>
    <xf numFmtId="0" fontId="41" fillId="0" borderId="34" applyNumberFormat="0" applyFill="0" applyAlignment="0" applyProtection="0"/>
    <xf numFmtId="0" fontId="41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9" fontId="10" fillId="0" borderId="0" applyFont="0" applyFill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38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44" borderId="0" applyNumberFormat="0" applyBorder="0" applyAlignment="0" applyProtection="0"/>
    <xf numFmtId="0" fontId="33" fillId="56" borderId="0" applyNumberFormat="0" applyBorder="0" applyAlignment="0" applyProtection="0"/>
    <xf numFmtId="0" fontId="33" fillId="59" borderId="0" applyNumberFormat="0" applyBorder="0" applyAlignment="0" applyProtection="0"/>
    <xf numFmtId="0" fontId="35" fillId="66" borderId="0" applyNumberFormat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35" fillId="74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77" borderId="0" applyNumberFormat="0" applyBorder="0" applyAlignment="0" applyProtection="0"/>
    <xf numFmtId="0" fontId="36" fillId="43" borderId="0" applyNumberFormat="0" applyBorder="0" applyAlignment="0" applyProtection="0"/>
    <xf numFmtId="0" fontId="37" fillId="39" borderId="24" applyNumberFormat="0" applyAlignment="0" applyProtection="0"/>
    <xf numFmtId="0" fontId="38" fillId="78" borderId="26" applyNumberFormat="0" applyAlignment="0" applyProtection="0"/>
    <xf numFmtId="0" fontId="39" fillId="0" borderId="27" applyNumberFormat="0" applyFill="0" applyAlignment="0" applyProtection="0"/>
    <xf numFmtId="0" fontId="44" fillId="42" borderId="0" applyNumberFormat="0" applyBorder="0" applyAlignment="0" applyProtection="0"/>
    <xf numFmtId="0" fontId="2" fillId="53" borderId="28" applyNumberFormat="0" applyFont="0" applyAlignment="0" applyProtection="0"/>
    <xf numFmtId="0" fontId="46" fillId="39" borderId="2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74" fontId="2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1" applyFont="1"/>
    <xf numFmtId="164" fontId="8" fillId="2" borderId="2" xfId="1" applyNumberFormat="1" applyFont="1" applyFill="1" applyBorder="1"/>
    <xf numFmtId="164" fontId="8" fillId="2" borderId="3" xfId="1" applyNumberFormat="1" applyFont="1" applyFill="1" applyBorder="1" applyAlignment="1">
      <alignment horizontal="center"/>
    </xf>
    <xf numFmtId="164" fontId="8" fillId="2" borderId="0" xfId="1" applyNumberFormat="1" applyFont="1" applyFill="1"/>
    <xf numFmtId="0" fontId="2" fillId="0" borderId="0" xfId="1"/>
    <xf numFmtId="166" fontId="2" fillId="0" borderId="0" xfId="1" applyNumberFormat="1"/>
    <xf numFmtId="0" fontId="2" fillId="0" borderId="1" xfId="1" applyBorder="1"/>
    <xf numFmtId="166" fontId="2" fillId="0" borderId="9" xfId="1" applyNumberFormat="1" applyBorder="1"/>
    <xf numFmtId="166" fontId="2" fillId="4" borderId="0" xfId="1" applyNumberFormat="1" applyFill="1"/>
    <xf numFmtId="166" fontId="2" fillId="5" borderId="0" xfId="1" applyNumberFormat="1" applyFill="1"/>
    <xf numFmtId="0" fontId="2" fillId="0" borderId="11" xfId="1" applyBorder="1"/>
    <xf numFmtId="166" fontId="2" fillId="0" borderId="13" xfId="1" applyNumberForma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166" fontId="3" fillId="6" borderId="2" xfId="1" applyNumberFormat="1" applyFont="1" applyFill="1" applyBorder="1"/>
    <xf numFmtId="0" fontId="3" fillId="0" borderId="0" xfId="1" applyFont="1" applyAlignment="1">
      <alignment horizontal="center"/>
    </xf>
    <xf numFmtId="166" fontId="3" fillId="6" borderId="0" xfId="1" applyNumberFormat="1" applyFont="1" applyFill="1"/>
    <xf numFmtId="166" fontId="9" fillId="0" borderId="0" xfId="1" applyNumberFormat="1" applyFont="1"/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166" fontId="9" fillId="0" borderId="12" xfId="1" applyNumberFormat="1" applyFont="1" applyBorder="1"/>
    <xf numFmtId="166" fontId="4" fillId="0" borderId="0" xfId="1" applyNumberFormat="1" applyFont="1"/>
    <xf numFmtId="164" fontId="2" fillId="2" borderId="0" xfId="1" applyNumberFormat="1" applyFont="1" applyFill="1"/>
    <xf numFmtId="164" fontId="2" fillId="2" borderId="0" xfId="1" applyNumberFormat="1" applyFont="1" applyFill="1" applyAlignment="1">
      <alignment horizontal="right"/>
    </xf>
    <xf numFmtId="164" fontId="8" fillId="2" borderId="1" xfId="1" applyNumberFormat="1" applyFont="1" applyFill="1" applyBorder="1"/>
    <xf numFmtId="164" fontId="8" fillId="2" borderId="11" xfId="1" applyNumberFormat="1" applyFont="1" applyFill="1" applyBorder="1"/>
    <xf numFmtId="164" fontId="8" fillId="2" borderId="12" xfId="1" applyNumberFormat="1" applyFont="1" applyFill="1" applyBorder="1" applyAlignment="1">
      <alignment horizontal="center"/>
    </xf>
    <xf numFmtId="1" fontId="8" fillId="2" borderId="14" xfId="1" applyNumberFormat="1" applyFont="1" applyFill="1" applyBorder="1" applyAlignment="1">
      <alignment horizontal="center"/>
    </xf>
    <xf numFmtId="164" fontId="8" fillId="2" borderId="4" xfId="1" applyNumberFormat="1" applyFont="1" applyFill="1" applyBorder="1"/>
    <xf numFmtId="173" fontId="8" fillId="2" borderId="8" xfId="1" applyNumberFormat="1" applyFont="1" applyFill="1" applyBorder="1" applyAlignment="1">
      <alignment horizontal="right"/>
    </xf>
    <xf numFmtId="173" fontId="2" fillId="2" borderId="5" xfId="1" applyNumberFormat="1" applyFont="1" applyFill="1" applyBorder="1" applyAlignment="1">
      <alignment horizontal="right"/>
    </xf>
    <xf numFmtId="173" fontId="8" fillId="2" borderId="5" xfId="1" applyNumberFormat="1" applyFont="1" applyFill="1" applyBorder="1" applyAlignment="1">
      <alignment horizontal="right"/>
    </xf>
    <xf numFmtId="164" fontId="2" fillId="2" borderId="2" xfId="1" applyNumberFormat="1" applyFont="1" applyFill="1" applyBorder="1" applyAlignment="1">
      <alignment horizontal="right"/>
    </xf>
    <xf numFmtId="164" fontId="2" fillId="2" borderId="12" xfId="1" applyNumberFormat="1" applyFont="1" applyFill="1" applyBorder="1" applyAlignment="1">
      <alignment horizontal="right"/>
    </xf>
    <xf numFmtId="165" fontId="8" fillId="2" borderId="5" xfId="1" applyNumberFormat="1" applyFont="1" applyFill="1" applyBorder="1"/>
    <xf numFmtId="164" fontId="8" fillId="2" borderId="0" xfId="1" applyNumberFormat="1" applyFont="1" applyFill="1" applyAlignment="1">
      <alignment horizontal="left"/>
    </xf>
    <xf numFmtId="173" fontId="2" fillId="2" borderId="14" xfId="1" applyNumberFormat="1" applyFont="1" applyFill="1" applyBorder="1" applyAlignment="1">
      <alignment horizontal="right"/>
    </xf>
    <xf numFmtId="173" fontId="8" fillId="2" borderId="14" xfId="1" applyNumberFormat="1" applyFont="1" applyFill="1" applyBorder="1" applyAlignment="1">
      <alignment horizontal="right"/>
    </xf>
    <xf numFmtId="166" fontId="2" fillId="2" borderId="0" xfId="1" applyNumberFormat="1" applyFont="1" applyFill="1" applyBorder="1"/>
    <xf numFmtId="164" fontId="8" fillId="2" borderId="12" xfId="1" applyNumberFormat="1" applyFont="1" applyFill="1" applyBorder="1"/>
    <xf numFmtId="173" fontId="2" fillId="2" borderId="5" xfId="1" applyNumberFormat="1" applyFont="1" applyFill="1" applyBorder="1" applyAlignment="1">
      <alignment horizontal="right" vertical="center"/>
    </xf>
    <xf numFmtId="164" fontId="2" fillId="2" borderId="0" xfId="1" applyNumberFormat="1" applyFont="1" applyFill="1" applyAlignment="1">
      <alignment horizontal="left"/>
    </xf>
    <xf numFmtId="164" fontId="2" fillId="2" borderId="3" xfId="1" applyNumberFormat="1" applyFont="1" applyFill="1" applyBorder="1"/>
    <xf numFmtId="164" fontId="2" fillId="2" borderId="9" xfId="1" applyNumberFormat="1" applyFont="1" applyFill="1" applyBorder="1"/>
    <xf numFmtId="164" fontId="2" fillId="2" borderId="5" xfId="1" applyNumberFormat="1" applyFont="1" applyFill="1" applyBorder="1"/>
    <xf numFmtId="172" fontId="2" fillId="2" borderId="11" xfId="1" applyNumberFormat="1" applyFont="1" applyFill="1" applyBorder="1"/>
    <xf numFmtId="172" fontId="2" fillId="2" borderId="14" xfId="1" applyNumberFormat="1" applyFont="1" applyFill="1" applyBorder="1"/>
    <xf numFmtId="170" fontId="2" fillId="2" borderId="0" xfId="1" applyNumberFormat="1" applyFont="1" applyFill="1"/>
    <xf numFmtId="164" fontId="2" fillId="2" borderId="2" xfId="1" applyNumberFormat="1" applyFont="1" applyFill="1" applyBorder="1"/>
    <xf numFmtId="164" fontId="8" fillId="2" borderId="2" xfId="1" applyNumberFormat="1" applyFont="1" applyFill="1" applyBorder="1" applyAlignment="1">
      <alignment horizontal="right"/>
    </xf>
    <xf numFmtId="164" fontId="2" fillId="2" borderId="12" xfId="1" applyNumberFormat="1" applyFont="1" applyFill="1" applyBorder="1"/>
    <xf numFmtId="164" fontId="8" fillId="2" borderId="12" xfId="1" applyNumberFormat="1" applyFont="1" applyFill="1" applyBorder="1" applyAlignment="1">
      <alignment horizontal="right"/>
    </xf>
    <xf numFmtId="0" fontId="8" fillId="2" borderId="14" xfId="1" applyFont="1" applyFill="1" applyBorder="1" applyAlignment="1">
      <alignment horizontal="center"/>
    </xf>
    <xf numFmtId="164" fontId="8" fillId="2" borderId="0" xfId="1" applyNumberFormat="1" applyFont="1" applyFill="1" applyAlignment="1">
      <alignment horizontal="right"/>
    </xf>
    <xf numFmtId="164" fontId="8" fillId="2" borderId="10" xfId="1" applyNumberFormat="1" applyFont="1" applyFill="1" applyBorder="1"/>
    <xf numFmtId="172" fontId="8" fillId="2" borderId="8" xfId="1" applyNumberFormat="1" applyFont="1" applyFill="1" applyBorder="1"/>
    <xf numFmtId="173" fontId="8" fillId="2" borderId="3" xfId="2" applyNumberFormat="1" applyFont="1" applyFill="1" applyBorder="1" applyAlignment="1">
      <alignment horizontal="right"/>
    </xf>
    <xf numFmtId="172" fontId="8" fillId="2" borderId="3" xfId="1" applyNumberFormat="1" applyFont="1" applyFill="1" applyBorder="1"/>
    <xf numFmtId="172" fontId="8" fillId="2" borderId="5" xfId="1" applyNumberFormat="1" applyFont="1" applyFill="1" applyBorder="1"/>
    <xf numFmtId="164" fontId="2" fillId="2" borderId="10" xfId="1" applyNumberFormat="1" applyFont="1" applyFill="1" applyBorder="1"/>
    <xf numFmtId="172" fontId="2" fillId="2" borderId="5" xfId="1" applyNumberFormat="1" applyFont="1" applyFill="1" applyBorder="1"/>
    <xf numFmtId="172" fontId="2" fillId="2" borderId="10" xfId="1" applyNumberFormat="1" applyFont="1" applyFill="1" applyBorder="1"/>
    <xf numFmtId="172" fontId="2" fillId="2" borderId="5" xfId="1" applyNumberFormat="1" applyFont="1" applyFill="1" applyBorder="1" applyAlignment="1">
      <alignment horizontal="right"/>
    </xf>
    <xf numFmtId="173" fontId="8" fillId="2" borderId="5" xfId="2" applyNumberFormat="1" applyFont="1" applyFill="1" applyBorder="1" applyAlignment="1">
      <alignment horizontal="right"/>
    </xf>
    <xf numFmtId="172" fontId="31" fillId="2" borderId="0" xfId="1" applyNumberFormat="1" applyFont="1" applyFill="1"/>
    <xf numFmtId="173" fontId="2" fillId="2" borderId="5" xfId="2" applyNumberFormat="1" applyFont="1" applyFill="1" applyBorder="1" applyAlignment="1">
      <alignment horizontal="right"/>
    </xf>
    <xf numFmtId="172" fontId="2" fillId="2" borderId="0" xfId="1" applyNumberFormat="1" applyFont="1" applyFill="1"/>
    <xf numFmtId="164" fontId="8" fillId="2" borderId="10" xfId="1" applyNumberFormat="1" applyFont="1" applyFill="1" applyBorder="1" applyAlignment="1">
      <alignment horizontal="left"/>
    </xf>
    <xf numFmtId="164" fontId="56" fillId="2" borderId="0" xfId="1" applyNumberFormat="1" applyFont="1" applyFill="1"/>
    <xf numFmtId="164" fontId="2" fillId="2" borderId="10" xfId="1" applyNumberFormat="1" applyFont="1" applyFill="1" applyBorder="1" applyAlignment="1">
      <alignment horizontal="left"/>
    </xf>
    <xf numFmtId="164" fontId="2" fillId="2" borderId="13" xfId="1" applyNumberFormat="1" applyFont="1" applyFill="1" applyBorder="1"/>
    <xf numFmtId="173" fontId="2" fillId="2" borderId="14" xfId="2" applyNumberFormat="1" applyFont="1" applyFill="1" applyBorder="1" applyAlignment="1">
      <alignment horizontal="right"/>
    </xf>
    <xf numFmtId="164" fontId="8" fillId="2" borderId="5" xfId="1" applyNumberFormat="1" applyFont="1" applyFill="1" applyBorder="1"/>
    <xf numFmtId="173" fontId="8" fillId="2" borderId="8" xfId="1" applyNumberFormat="1" applyFont="1" applyFill="1" applyBorder="1" applyAlignment="1">
      <alignment horizontal="right" vertical="center"/>
    </xf>
    <xf numFmtId="164" fontId="8" fillId="2" borderId="6" xfId="1" applyNumberFormat="1" applyFont="1" applyFill="1" applyBorder="1" applyAlignment="1">
      <alignment vertical="center"/>
    </xf>
    <xf numFmtId="164" fontId="8" fillId="2" borderId="7" xfId="1" applyNumberFormat="1" applyFont="1" applyFill="1" applyBorder="1" applyAlignment="1">
      <alignment horizontal="right" vertical="center"/>
    </xf>
    <xf numFmtId="164" fontId="8" fillId="2" borderId="7" xfId="1" applyNumberFormat="1" applyFont="1" applyFill="1" applyBorder="1" applyAlignment="1">
      <alignment horizontal="center" vertical="center"/>
    </xf>
    <xf numFmtId="172" fontId="8" fillId="2" borderId="8" xfId="1" applyNumberFormat="1" applyFont="1" applyFill="1" applyBorder="1" applyAlignment="1">
      <alignment vertical="center"/>
    </xf>
    <xf numFmtId="164" fontId="2" fillId="2" borderId="0" xfId="1" applyNumberFormat="1" applyFont="1" applyFill="1" applyAlignment="1">
      <alignment horizontal="centerContinuous"/>
    </xf>
    <xf numFmtId="171" fontId="2" fillId="2" borderId="0" xfId="1" applyNumberFormat="1" applyFont="1" applyFill="1"/>
    <xf numFmtId="10" fontId="2" fillId="2" borderId="0" xfId="1" applyNumberFormat="1" applyFont="1" applyFill="1"/>
    <xf numFmtId="164" fontId="8" fillId="2" borderId="9" xfId="1" applyNumberFormat="1" applyFont="1" applyFill="1" applyBorder="1"/>
    <xf numFmtId="9" fontId="2" fillId="2" borderId="0" xfId="5" applyFont="1" applyFill="1"/>
    <xf numFmtId="4" fontId="2" fillId="2" borderId="0" xfId="1" applyNumberFormat="1" applyFont="1" applyFill="1" applyAlignment="1">
      <alignment horizontal="right" vertical="center"/>
    </xf>
    <xf numFmtId="0" fontId="31" fillId="2" borderId="0" xfId="6" applyFont="1" applyFill="1"/>
    <xf numFmtId="164" fontId="2" fillId="2" borderId="4" xfId="1" applyNumberFormat="1" applyFont="1" applyFill="1" applyBorder="1"/>
    <xf numFmtId="4" fontId="2" fillId="2" borderId="0" xfId="1" applyNumberFormat="1" applyFont="1" applyFill="1" applyAlignment="1">
      <alignment horizontal="right" vertical="center" wrapText="1"/>
    </xf>
    <xf numFmtId="166" fontId="57" fillId="2" borderId="0" xfId="1" applyNumberFormat="1" applyFont="1" applyFill="1"/>
    <xf numFmtId="164" fontId="7" fillId="2" borderId="0" xfId="1" applyNumberFormat="1" applyFont="1" applyFill="1" applyBorder="1" applyAlignment="1">
      <alignment horizontal="center"/>
    </xf>
    <xf numFmtId="164" fontId="8" fillId="2" borderId="0" xfId="1" applyNumberFormat="1" applyFont="1" applyFill="1" applyAlignment="1">
      <alignment horizontal="center"/>
    </xf>
    <xf numFmtId="164" fontId="55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</cellXfs>
  <cellStyles count="2311">
    <cellStyle name="20% - Accent1" xfId="2268"/>
    <cellStyle name="20% - Accent1 2" xfId="11"/>
    <cellStyle name="20% - Accent1 2 2" xfId="66"/>
    <cellStyle name="20% - Accent2" xfId="2269"/>
    <cellStyle name="20% - Accent2 2" xfId="12"/>
    <cellStyle name="20% - Accent2 2 2" xfId="67"/>
    <cellStyle name="20% - Accent3" xfId="2270"/>
    <cellStyle name="20% - Accent3 2" xfId="13"/>
    <cellStyle name="20% - Accent3 2 2" xfId="68"/>
    <cellStyle name="20% - Accent4" xfId="2271"/>
    <cellStyle name="20% - Accent4 2" xfId="14"/>
    <cellStyle name="20% - Accent4 2 2" xfId="69"/>
    <cellStyle name="20% - Accent5" xfId="2272"/>
    <cellStyle name="20% - Accent5 2" xfId="15"/>
    <cellStyle name="20% - Accent5 2 2" xfId="70"/>
    <cellStyle name="20% - Accent6" xfId="2273"/>
    <cellStyle name="20% - Accent6 2" xfId="16"/>
    <cellStyle name="20% - Accent6 2 2" xfId="71"/>
    <cellStyle name="20% - Énfasis1 1" xfId="72"/>
    <cellStyle name="20% - Énfasis1 10" xfId="73"/>
    <cellStyle name="20% - Énfasis1 11" xfId="74"/>
    <cellStyle name="20% - Énfasis1 12" xfId="75"/>
    <cellStyle name="20% - Énfasis1 13" xfId="76"/>
    <cellStyle name="20% - Énfasis1 14" xfId="77"/>
    <cellStyle name="20% - Énfasis1 15" xfId="78"/>
    <cellStyle name="20% - Énfasis1 16" xfId="79"/>
    <cellStyle name="20% - Énfasis1 17" xfId="80"/>
    <cellStyle name="20% - Énfasis1 18" xfId="81"/>
    <cellStyle name="20% - Énfasis1 19" xfId="82"/>
    <cellStyle name="20% - Énfasis1 2" xfId="83"/>
    <cellStyle name="20% - Énfasis1 2 2" xfId="84"/>
    <cellStyle name="20% - Énfasis1 2 3" xfId="85"/>
    <cellStyle name="20% - Énfasis1 2_120416_Seguiment_matrícula" xfId="86"/>
    <cellStyle name="20% - Énfasis1 20" xfId="87"/>
    <cellStyle name="20% - Énfasis1 21" xfId="88"/>
    <cellStyle name="20% - Énfasis1 22" xfId="89"/>
    <cellStyle name="20% - Énfasis1 23" xfId="90"/>
    <cellStyle name="20% - Énfasis1 24" xfId="91"/>
    <cellStyle name="20% - Énfasis1 25" xfId="92"/>
    <cellStyle name="20% - Énfasis1 26" xfId="93"/>
    <cellStyle name="20% - Énfasis1 27" xfId="94"/>
    <cellStyle name="20% - Énfasis1 28" xfId="95"/>
    <cellStyle name="20% - Énfasis1 29" xfId="96"/>
    <cellStyle name="20% - Énfasis1 3" xfId="97"/>
    <cellStyle name="20% - Énfasis1 30" xfId="98"/>
    <cellStyle name="20% - Énfasis1 31" xfId="99"/>
    <cellStyle name="20% - Énfasis1 32" xfId="100"/>
    <cellStyle name="20% - Énfasis1 33" xfId="101"/>
    <cellStyle name="20% - Énfasis1 34" xfId="102"/>
    <cellStyle name="20% - Énfasis1 35" xfId="103"/>
    <cellStyle name="20% - Énfasis1 36" xfId="104"/>
    <cellStyle name="20% - Énfasis1 37" xfId="105"/>
    <cellStyle name="20% - Énfasis1 38" xfId="106"/>
    <cellStyle name="20% - Énfasis1 39" xfId="107"/>
    <cellStyle name="20% - Énfasis1 4" xfId="108"/>
    <cellStyle name="20% - Énfasis1 40" xfId="109"/>
    <cellStyle name="20% - Énfasis1 41" xfId="110"/>
    <cellStyle name="20% - Énfasis1 42" xfId="111"/>
    <cellStyle name="20% - Énfasis1 43" xfId="112"/>
    <cellStyle name="20% - Énfasis1 44" xfId="113"/>
    <cellStyle name="20% - Énfasis1 45" xfId="114"/>
    <cellStyle name="20% - Énfasis1 46" xfId="115"/>
    <cellStyle name="20% - Énfasis1 47" xfId="116"/>
    <cellStyle name="20% - Énfasis1 5" xfId="117"/>
    <cellStyle name="20% - Énfasis1 6" xfId="118"/>
    <cellStyle name="20% - Énfasis1 7" xfId="119"/>
    <cellStyle name="20% - Énfasis1 8" xfId="120"/>
    <cellStyle name="20% - Énfasis1 9" xfId="121"/>
    <cellStyle name="20% - Énfasis2 1" xfId="122"/>
    <cellStyle name="20% - Énfasis2 10" xfId="123"/>
    <cellStyle name="20% - Énfasis2 11" xfId="124"/>
    <cellStyle name="20% - Énfasis2 12" xfId="125"/>
    <cellStyle name="20% - Énfasis2 13" xfId="126"/>
    <cellStyle name="20% - Énfasis2 14" xfId="127"/>
    <cellStyle name="20% - Énfasis2 15" xfId="128"/>
    <cellStyle name="20% - Énfasis2 16" xfId="129"/>
    <cellStyle name="20% - Énfasis2 17" xfId="130"/>
    <cellStyle name="20% - Énfasis2 18" xfId="131"/>
    <cellStyle name="20% - Énfasis2 19" xfId="132"/>
    <cellStyle name="20% - Énfasis2 2" xfId="133"/>
    <cellStyle name="20% - Énfasis2 2 2" xfId="134"/>
    <cellStyle name="20% - Énfasis2 2 3" xfId="135"/>
    <cellStyle name="20% - Énfasis2 2_120416_Seguiment_matrícula" xfId="136"/>
    <cellStyle name="20% - Énfasis2 20" xfId="137"/>
    <cellStyle name="20% - Énfasis2 21" xfId="138"/>
    <cellStyle name="20% - Énfasis2 22" xfId="139"/>
    <cellStyle name="20% - Énfasis2 23" xfId="140"/>
    <cellStyle name="20% - Énfasis2 24" xfId="141"/>
    <cellStyle name="20% - Énfasis2 25" xfId="142"/>
    <cellStyle name="20% - Énfasis2 26" xfId="143"/>
    <cellStyle name="20% - Énfasis2 27" xfId="144"/>
    <cellStyle name="20% - Énfasis2 28" xfId="145"/>
    <cellStyle name="20% - Énfasis2 29" xfId="146"/>
    <cellStyle name="20% - Énfasis2 3" xfId="147"/>
    <cellStyle name="20% - Énfasis2 30" xfId="148"/>
    <cellStyle name="20% - Énfasis2 31" xfId="149"/>
    <cellStyle name="20% - Énfasis2 32" xfId="150"/>
    <cellStyle name="20% - Énfasis2 33" xfId="151"/>
    <cellStyle name="20% - Énfasis2 34" xfId="152"/>
    <cellStyle name="20% - Énfasis2 35" xfId="153"/>
    <cellStyle name="20% - Énfasis2 36" xfId="154"/>
    <cellStyle name="20% - Énfasis2 37" xfId="155"/>
    <cellStyle name="20% - Énfasis2 38" xfId="156"/>
    <cellStyle name="20% - Énfasis2 39" xfId="157"/>
    <cellStyle name="20% - Énfasis2 4" xfId="158"/>
    <cellStyle name="20% - Énfasis2 40" xfId="159"/>
    <cellStyle name="20% - Énfasis2 41" xfId="160"/>
    <cellStyle name="20% - Énfasis2 42" xfId="161"/>
    <cellStyle name="20% - Énfasis2 43" xfId="162"/>
    <cellStyle name="20% - Énfasis2 44" xfId="163"/>
    <cellStyle name="20% - Énfasis2 45" xfId="164"/>
    <cellStyle name="20% - Énfasis2 46" xfId="165"/>
    <cellStyle name="20% - Énfasis2 47" xfId="166"/>
    <cellStyle name="20% - Énfasis2 5" xfId="167"/>
    <cellStyle name="20% - Énfasis2 6" xfId="168"/>
    <cellStyle name="20% - Énfasis2 7" xfId="169"/>
    <cellStyle name="20% - Énfasis2 8" xfId="170"/>
    <cellStyle name="20% - Énfasis2 9" xfId="171"/>
    <cellStyle name="20% - Énfasis3 1" xfId="172"/>
    <cellStyle name="20% - Énfasis3 10" xfId="173"/>
    <cellStyle name="20% - Énfasis3 11" xfId="174"/>
    <cellStyle name="20% - Énfasis3 12" xfId="175"/>
    <cellStyle name="20% - Énfasis3 13" xfId="176"/>
    <cellStyle name="20% - Énfasis3 14" xfId="177"/>
    <cellStyle name="20% - Énfasis3 15" xfId="178"/>
    <cellStyle name="20% - Énfasis3 16" xfId="179"/>
    <cellStyle name="20% - Énfasis3 17" xfId="180"/>
    <cellStyle name="20% - Énfasis3 18" xfId="181"/>
    <cellStyle name="20% - Énfasis3 19" xfId="182"/>
    <cellStyle name="20% - Énfasis3 2" xfId="183"/>
    <cellStyle name="20% - Énfasis3 2 2" xfId="184"/>
    <cellStyle name="20% - Énfasis3 2 3" xfId="185"/>
    <cellStyle name="20% - Énfasis3 2_120416_Seguiment_matrícula" xfId="186"/>
    <cellStyle name="20% - Énfasis3 20" xfId="187"/>
    <cellStyle name="20% - Énfasis3 21" xfId="188"/>
    <cellStyle name="20% - Énfasis3 22" xfId="189"/>
    <cellStyle name="20% - Énfasis3 23" xfId="190"/>
    <cellStyle name="20% - Énfasis3 24" xfId="191"/>
    <cellStyle name="20% - Énfasis3 25" xfId="192"/>
    <cellStyle name="20% - Énfasis3 26" xfId="193"/>
    <cellStyle name="20% - Énfasis3 27" xfId="194"/>
    <cellStyle name="20% - Énfasis3 28" xfId="195"/>
    <cellStyle name="20% - Énfasis3 29" xfId="196"/>
    <cellStyle name="20% - Énfasis3 3" xfId="197"/>
    <cellStyle name="20% - Énfasis3 30" xfId="198"/>
    <cellStyle name="20% - Énfasis3 31" xfId="199"/>
    <cellStyle name="20% - Énfasis3 32" xfId="200"/>
    <cellStyle name="20% - Énfasis3 33" xfId="201"/>
    <cellStyle name="20% - Énfasis3 34" xfId="202"/>
    <cellStyle name="20% - Énfasis3 35" xfId="203"/>
    <cellStyle name="20% - Énfasis3 36" xfId="204"/>
    <cellStyle name="20% - Énfasis3 37" xfId="205"/>
    <cellStyle name="20% - Énfasis3 38" xfId="206"/>
    <cellStyle name="20% - Énfasis3 39" xfId="207"/>
    <cellStyle name="20% - Énfasis3 4" xfId="208"/>
    <cellStyle name="20% - Énfasis3 40" xfId="209"/>
    <cellStyle name="20% - Énfasis3 41" xfId="210"/>
    <cellStyle name="20% - Énfasis3 42" xfId="211"/>
    <cellStyle name="20% - Énfasis3 43" xfId="212"/>
    <cellStyle name="20% - Énfasis3 44" xfId="213"/>
    <cellStyle name="20% - Énfasis3 45" xfId="214"/>
    <cellStyle name="20% - Énfasis3 46" xfId="215"/>
    <cellStyle name="20% - Énfasis3 47" xfId="216"/>
    <cellStyle name="20% - Énfasis3 5" xfId="217"/>
    <cellStyle name="20% - Énfasis3 6" xfId="218"/>
    <cellStyle name="20% - Énfasis3 7" xfId="219"/>
    <cellStyle name="20% - Énfasis3 8" xfId="220"/>
    <cellStyle name="20% - Énfasis3 9" xfId="221"/>
    <cellStyle name="20% - Énfasis4 1" xfId="222"/>
    <cellStyle name="20% - Énfasis4 10" xfId="223"/>
    <cellStyle name="20% - Énfasis4 11" xfId="224"/>
    <cellStyle name="20% - Énfasis4 12" xfId="225"/>
    <cellStyle name="20% - Énfasis4 13" xfId="226"/>
    <cellStyle name="20% - Énfasis4 14" xfId="227"/>
    <cellStyle name="20% - Énfasis4 15" xfId="228"/>
    <cellStyle name="20% - Énfasis4 16" xfId="229"/>
    <cellStyle name="20% - Énfasis4 17" xfId="230"/>
    <cellStyle name="20% - Énfasis4 18" xfId="231"/>
    <cellStyle name="20% - Énfasis4 19" xfId="232"/>
    <cellStyle name="20% - Énfasis4 2" xfId="233"/>
    <cellStyle name="20% - Énfasis4 2 2" xfId="234"/>
    <cellStyle name="20% - Énfasis4 2 3" xfId="235"/>
    <cellStyle name="20% - Énfasis4 2_120416_Seguiment_matrícula" xfId="236"/>
    <cellStyle name="20% - Énfasis4 20" xfId="237"/>
    <cellStyle name="20% - Énfasis4 21" xfId="238"/>
    <cellStyle name="20% - Énfasis4 22" xfId="239"/>
    <cellStyle name="20% - Énfasis4 23" xfId="240"/>
    <cellStyle name="20% - Énfasis4 24" xfId="241"/>
    <cellStyle name="20% - Énfasis4 25" xfId="242"/>
    <cellStyle name="20% - Énfasis4 26" xfId="243"/>
    <cellStyle name="20% - Énfasis4 27" xfId="244"/>
    <cellStyle name="20% - Énfasis4 28" xfId="245"/>
    <cellStyle name="20% - Énfasis4 29" xfId="246"/>
    <cellStyle name="20% - Énfasis4 3" xfId="247"/>
    <cellStyle name="20% - Énfasis4 30" xfId="248"/>
    <cellStyle name="20% - Énfasis4 31" xfId="249"/>
    <cellStyle name="20% - Énfasis4 32" xfId="250"/>
    <cellStyle name="20% - Énfasis4 33" xfId="251"/>
    <cellStyle name="20% - Énfasis4 34" xfId="252"/>
    <cellStyle name="20% - Énfasis4 35" xfId="253"/>
    <cellStyle name="20% - Énfasis4 36" xfId="254"/>
    <cellStyle name="20% - Énfasis4 37" xfId="255"/>
    <cellStyle name="20% - Énfasis4 38" xfId="256"/>
    <cellStyle name="20% - Énfasis4 39" xfId="257"/>
    <cellStyle name="20% - Énfasis4 4" xfId="258"/>
    <cellStyle name="20% - Énfasis4 40" xfId="259"/>
    <cellStyle name="20% - Énfasis4 41" xfId="260"/>
    <cellStyle name="20% - Énfasis4 42" xfId="261"/>
    <cellStyle name="20% - Énfasis4 43" xfId="262"/>
    <cellStyle name="20% - Énfasis4 44" xfId="263"/>
    <cellStyle name="20% - Énfasis4 45" xfId="264"/>
    <cellStyle name="20% - Énfasis4 46" xfId="265"/>
    <cellStyle name="20% - Énfasis4 47" xfId="266"/>
    <cellStyle name="20% - Énfasis4 5" xfId="267"/>
    <cellStyle name="20% - Énfasis4 6" xfId="268"/>
    <cellStyle name="20% - Énfasis4 7" xfId="269"/>
    <cellStyle name="20% - Énfasis4 8" xfId="270"/>
    <cellStyle name="20% - Énfasis4 9" xfId="271"/>
    <cellStyle name="20% - Énfasis5 1" xfId="272"/>
    <cellStyle name="20% - Énfasis5 10" xfId="273"/>
    <cellStyle name="20% - Énfasis5 11" xfId="274"/>
    <cellStyle name="20% - Énfasis5 12" xfId="275"/>
    <cellStyle name="20% - Énfasis5 13" xfId="276"/>
    <cellStyle name="20% - Énfasis5 14" xfId="277"/>
    <cellStyle name="20% - Énfasis5 15" xfId="278"/>
    <cellStyle name="20% - Énfasis5 16" xfId="279"/>
    <cellStyle name="20% - Énfasis5 17" xfId="280"/>
    <cellStyle name="20% - Énfasis5 18" xfId="281"/>
    <cellStyle name="20% - Énfasis5 19" xfId="282"/>
    <cellStyle name="20% - Énfasis5 2" xfId="283"/>
    <cellStyle name="20% - Énfasis5 2 2" xfId="284"/>
    <cellStyle name="20% - Énfasis5 2 3" xfId="285"/>
    <cellStyle name="20% - Énfasis5 2_120416_Seguiment_matrícula" xfId="286"/>
    <cellStyle name="20% - Énfasis5 20" xfId="287"/>
    <cellStyle name="20% - Énfasis5 21" xfId="288"/>
    <cellStyle name="20% - Énfasis5 22" xfId="289"/>
    <cellStyle name="20% - Énfasis5 23" xfId="290"/>
    <cellStyle name="20% - Énfasis5 24" xfId="291"/>
    <cellStyle name="20% - Énfasis5 25" xfId="292"/>
    <cellStyle name="20% - Énfasis5 26" xfId="293"/>
    <cellStyle name="20% - Énfasis5 27" xfId="294"/>
    <cellStyle name="20% - Énfasis5 28" xfId="295"/>
    <cellStyle name="20% - Énfasis5 29" xfId="296"/>
    <cellStyle name="20% - Énfasis5 3" xfId="297"/>
    <cellStyle name="20% - Énfasis5 30" xfId="298"/>
    <cellStyle name="20% - Énfasis5 31" xfId="299"/>
    <cellStyle name="20% - Énfasis5 32" xfId="300"/>
    <cellStyle name="20% - Énfasis5 33" xfId="301"/>
    <cellStyle name="20% - Énfasis5 34" xfId="302"/>
    <cellStyle name="20% - Énfasis5 35" xfId="303"/>
    <cellStyle name="20% - Énfasis5 36" xfId="304"/>
    <cellStyle name="20% - Énfasis5 37" xfId="305"/>
    <cellStyle name="20% - Énfasis5 38" xfId="306"/>
    <cellStyle name="20% - Énfasis5 39" xfId="307"/>
    <cellStyle name="20% - Énfasis5 4" xfId="308"/>
    <cellStyle name="20% - Énfasis5 40" xfId="309"/>
    <cellStyle name="20% - Énfasis5 41" xfId="310"/>
    <cellStyle name="20% - Énfasis5 42" xfId="311"/>
    <cellStyle name="20% - Énfasis5 43" xfId="312"/>
    <cellStyle name="20% - Énfasis5 44" xfId="313"/>
    <cellStyle name="20% - Énfasis5 45" xfId="314"/>
    <cellStyle name="20% - Énfasis5 46" xfId="315"/>
    <cellStyle name="20% - Énfasis5 47" xfId="316"/>
    <cellStyle name="20% - Énfasis5 5" xfId="317"/>
    <cellStyle name="20% - Énfasis5 6" xfId="318"/>
    <cellStyle name="20% - Énfasis5 7" xfId="319"/>
    <cellStyle name="20% - Énfasis5 8" xfId="320"/>
    <cellStyle name="20% - Énfasis5 9" xfId="321"/>
    <cellStyle name="20% - Énfasis6 1" xfId="322"/>
    <cellStyle name="20% - Énfasis6 10" xfId="323"/>
    <cellStyle name="20% - Énfasis6 11" xfId="324"/>
    <cellStyle name="20% - Énfasis6 12" xfId="325"/>
    <cellStyle name="20% - Énfasis6 13" xfId="326"/>
    <cellStyle name="20% - Énfasis6 14" xfId="327"/>
    <cellStyle name="20% - Énfasis6 15" xfId="328"/>
    <cellStyle name="20% - Énfasis6 16" xfId="329"/>
    <cellStyle name="20% - Énfasis6 17" xfId="330"/>
    <cellStyle name="20% - Énfasis6 18" xfId="331"/>
    <cellStyle name="20% - Énfasis6 19" xfId="332"/>
    <cellStyle name="20% - Énfasis6 2" xfId="333"/>
    <cellStyle name="20% - Énfasis6 2 2" xfId="334"/>
    <cellStyle name="20% - Énfasis6 2 3" xfId="335"/>
    <cellStyle name="20% - Énfasis6 2_120416_Seguiment_matrícula" xfId="336"/>
    <cellStyle name="20% - Énfasis6 20" xfId="337"/>
    <cellStyle name="20% - Énfasis6 21" xfId="338"/>
    <cellStyle name="20% - Énfasis6 22" xfId="339"/>
    <cellStyle name="20% - Énfasis6 23" xfId="340"/>
    <cellStyle name="20% - Énfasis6 24" xfId="341"/>
    <cellStyle name="20% - Énfasis6 25" xfId="342"/>
    <cellStyle name="20% - Énfasis6 26" xfId="343"/>
    <cellStyle name="20% - Énfasis6 27" xfId="344"/>
    <cellStyle name="20% - Énfasis6 28" xfId="345"/>
    <cellStyle name="20% - Énfasis6 29" xfId="346"/>
    <cellStyle name="20% - Énfasis6 3" xfId="347"/>
    <cellStyle name="20% - Énfasis6 30" xfId="348"/>
    <cellStyle name="20% - Énfasis6 31" xfId="349"/>
    <cellStyle name="20% - Énfasis6 32" xfId="350"/>
    <cellStyle name="20% - Énfasis6 33" xfId="351"/>
    <cellStyle name="20% - Énfasis6 34" xfId="352"/>
    <cellStyle name="20% - Énfasis6 35" xfId="353"/>
    <cellStyle name="20% - Énfasis6 36" xfId="354"/>
    <cellStyle name="20% - Énfasis6 37" xfId="355"/>
    <cellStyle name="20% - Énfasis6 38" xfId="356"/>
    <cellStyle name="20% - Énfasis6 39" xfId="357"/>
    <cellStyle name="20% - Énfasis6 4" xfId="358"/>
    <cellStyle name="20% - Énfasis6 40" xfId="359"/>
    <cellStyle name="20% - Énfasis6 41" xfId="360"/>
    <cellStyle name="20% - Énfasis6 42" xfId="361"/>
    <cellStyle name="20% - Énfasis6 43" xfId="362"/>
    <cellStyle name="20% - Énfasis6 44" xfId="363"/>
    <cellStyle name="20% - Énfasis6 45" xfId="364"/>
    <cellStyle name="20% - Énfasis6 46" xfId="365"/>
    <cellStyle name="20% - Énfasis6 47" xfId="366"/>
    <cellStyle name="20% - Énfasis6 5" xfId="367"/>
    <cellStyle name="20% - Énfasis6 6" xfId="368"/>
    <cellStyle name="20% - Énfasis6 7" xfId="369"/>
    <cellStyle name="20% - Énfasis6 8" xfId="370"/>
    <cellStyle name="20% - Énfasis6 9" xfId="371"/>
    <cellStyle name="40% - Accent1" xfId="2274"/>
    <cellStyle name="40% - Accent1 2" xfId="17"/>
    <cellStyle name="40% - Accent1 2 2" xfId="372"/>
    <cellStyle name="40% - Accent2" xfId="2275"/>
    <cellStyle name="40% - Accent2 2" xfId="18"/>
    <cellStyle name="40% - Accent2 2 2" xfId="373"/>
    <cellStyle name="40% - Accent3" xfId="2276"/>
    <cellStyle name="40% - Accent3 2" xfId="19"/>
    <cellStyle name="40% - Accent3 2 2" xfId="374"/>
    <cellStyle name="40% - Accent4" xfId="2277"/>
    <cellStyle name="40% - Accent4 2" xfId="20"/>
    <cellStyle name="40% - Accent4 2 2" xfId="375"/>
    <cellStyle name="40% - Accent5" xfId="2278"/>
    <cellStyle name="40% - Accent5 2" xfId="21"/>
    <cellStyle name="40% - Accent5 2 2" xfId="376"/>
    <cellStyle name="40% - Accent6" xfId="2279"/>
    <cellStyle name="40% - Accent6 2" xfId="22"/>
    <cellStyle name="40% - Accent6 2 2" xfId="377"/>
    <cellStyle name="40% - Énfasis1 1" xfId="378"/>
    <cellStyle name="40% - Énfasis1 10" xfId="379"/>
    <cellStyle name="40% - Énfasis1 11" xfId="380"/>
    <cellStyle name="40% - Énfasis1 12" xfId="381"/>
    <cellStyle name="40% - Énfasis1 13" xfId="382"/>
    <cellStyle name="40% - Énfasis1 14" xfId="383"/>
    <cellStyle name="40% - Énfasis1 15" xfId="384"/>
    <cellStyle name="40% - Énfasis1 16" xfId="385"/>
    <cellStyle name="40% - Énfasis1 17" xfId="386"/>
    <cellStyle name="40% - Énfasis1 18" xfId="387"/>
    <cellStyle name="40% - Énfasis1 19" xfId="388"/>
    <cellStyle name="40% - Énfasis1 2" xfId="389"/>
    <cellStyle name="40% - Énfasis1 2 2" xfId="390"/>
    <cellStyle name="40% - Énfasis1 2 3" xfId="391"/>
    <cellStyle name="40% - Énfasis1 2_120416_Seguiment_matrícula" xfId="392"/>
    <cellStyle name="40% - Énfasis1 20" xfId="393"/>
    <cellStyle name="40% - Énfasis1 21" xfId="394"/>
    <cellStyle name="40% - Énfasis1 22" xfId="395"/>
    <cellStyle name="40% - Énfasis1 23" xfId="396"/>
    <cellStyle name="40% - Énfasis1 24" xfId="397"/>
    <cellStyle name="40% - Énfasis1 25" xfId="398"/>
    <cellStyle name="40% - Énfasis1 26" xfId="399"/>
    <cellStyle name="40% - Énfasis1 27" xfId="400"/>
    <cellStyle name="40% - Énfasis1 28" xfId="401"/>
    <cellStyle name="40% - Énfasis1 29" xfId="402"/>
    <cellStyle name="40% - Énfasis1 3" xfId="403"/>
    <cellStyle name="40% - Énfasis1 30" xfId="404"/>
    <cellStyle name="40% - Énfasis1 31" xfId="405"/>
    <cellStyle name="40% - Énfasis1 32" xfId="406"/>
    <cellStyle name="40% - Énfasis1 33" xfId="407"/>
    <cellStyle name="40% - Énfasis1 34" xfId="408"/>
    <cellStyle name="40% - Énfasis1 35" xfId="409"/>
    <cellStyle name="40% - Énfasis1 36" xfId="410"/>
    <cellStyle name="40% - Énfasis1 37" xfId="411"/>
    <cellStyle name="40% - Énfasis1 38" xfId="412"/>
    <cellStyle name="40% - Énfasis1 39" xfId="413"/>
    <cellStyle name="40% - Énfasis1 4" xfId="414"/>
    <cellStyle name="40% - Énfasis1 40" xfId="415"/>
    <cellStyle name="40% - Énfasis1 41" xfId="416"/>
    <cellStyle name="40% - Énfasis1 42" xfId="417"/>
    <cellStyle name="40% - Énfasis1 43" xfId="418"/>
    <cellStyle name="40% - Énfasis1 44" xfId="419"/>
    <cellStyle name="40% - Énfasis1 45" xfId="420"/>
    <cellStyle name="40% - Énfasis1 46" xfId="421"/>
    <cellStyle name="40% - Énfasis1 47" xfId="422"/>
    <cellStyle name="40% - Énfasis1 5" xfId="423"/>
    <cellStyle name="40% - Énfasis1 6" xfId="424"/>
    <cellStyle name="40% - Énfasis1 7" xfId="425"/>
    <cellStyle name="40% - Énfasis1 8" xfId="426"/>
    <cellStyle name="40% - Énfasis1 9" xfId="427"/>
    <cellStyle name="40% - Énfasis2 1" xfId="428"/>
    <cellStyle name="40% - Énfasis2 10" xfId="429"/>
    <cellStyle name="40% - Énfasis2 11" xfId="430"/>
    <cellStyle name="40% - Énfasis2 12" xfId="431"/>
    <cellStyle name="40% - Énfasis2 13" xfId="432"/>
    <cellStyle name="40% - Énfasis2 14" xfId="433"/>
    <cellStyle name="40% - Énfasis2 15" xfId="434"/>
    <cellStyle name="40% - Énfasis2 16" xfId="435"/>
    <cellStyle name="40% - Énfasis2 17" xfId="436"/>
    <cellStyle name="40% - Énfasis2 18" xfId="437"/>
    <cellStyle name="40% - Énfasis2 19" xfId="438"/>
    <cellStyle name="40% - Énfasis2 2" xfId="439"/>
    <cellStyle name="40% - Énfasis2 2 2" xfId="440"/>
    <cellStyle name="40% - Énfasis2 2 3" xfId="441"/>
    <cellStyle name="40% - Énfasis2 2_120416_Seguiment_matrícula" xfId="442"/>
    <cellStyle name="40% - Énfasis2 20" xfId="443"/>
    <cellStyle name="40% - Énfasis2 21" xfId="444"/>
    <cellStyle name="40% - Énfasis2 22" xfId="445"/>
    <cellStyle name="40% - Énfasis2 23" xfId="446"/>
    <cellStyle name="40% - Énfasis2 24" xfId="447"/>
    <cellStyle name="40% - Énfasis2 25" xfId="448"/>
    <cellStyle name="40% - Énfasis2 26" xfId="449"/>
    <cellStyle name="40% - Énfasis2 27" xfId="450"/>
    <cellStyle name="40% - Énfasis2 28" xfId="451"/>
    <cellStyle name="40% - Énfasis2 29" xfId="452"/>
    <cellStyle name="40% - Énfasis2 3" xfId="453"/>
    <cellStyle name="40% - Énfasis2 30" xfId="454"/>
    <cellStyle name="40% - Énfasis2 31" xfId="455"/>
    <cellStyle name="40% - Énfasis2 32" xfId="456"/>
    <cellStyle name="40% - Énfasis2 33" xfId="457"/>
    <cellStyle name="40% - Énfasis2 34" xfId="458"/>
    <cellStyle name="40% - Énfasis2 35" xfId="459"/>
    <cellStyle name="40% - Énfasis2 36" xfId="460"/>
    <cellStyle name="40% - Énfasis2 37" xfId="461"/>
    <cellStyle name="40% - Énfasis2 38" xfId="462"/>
    <cellStyle name="40% - Énfasis2 39" xfId="463"/>
    <cellStyle name="40% - Énfasis2 4" xfId="464"/>
    <cellStyle name="40% - Énfasis2 40" xfId="465"/>
    <cellStyle name="40% - Énfasis2 41" xfId="466"/>
    <cellStyle name="40% - Énfasis2 42" xfId="467"/>
    <cellStyle name="40% - Énfasis2 43" xfId="468"/>
    <cellStyle name="40% - Énfasis2 44" xfId="469"/>
    <cellStyle name="40% - Énfasis2 45" xfId="470"/>
    <cellStyle name="40% - Énfasis2 46" xfId="471"/>
    <cellStyle name="40% - Énfasis2 47" xfId="472"/>
    <cellStyle name="40% - Énfasis2 5" xfId="473"/>
    <cellStyle name="40% - Énfasis2 6" xfId="474"/>
    <cellStyle name="40% - Énfasis2 7" xfId="475"/>
    <cellStyle name="40% - Énfasis2 8" xfId="476"/>
    <cellStyle name="40% - Énfasis2 9" xfId="477"/>
    <cellStyle name="40% - Énfasis3 1" xfId="478"/>
    <cellStyle name="40% - Énfasis3 10" xfId="479"/>
    <cellStyle name="40% - Énfasis3 11" xfId="480"/>
    <cellStyle name="40% - Énfasis3 12" xfId="481"/>
    <cellStyle name="40% - Énfasis3 13" xfId="482"/>
    <cellStyle name="40% - Énfasis3 14" xfId="483"/>
    <cellStyle name="40% - Énfasis3 15" xfId="484"/>
    <cellStyle name="40% - Énfasis3 16" xfId="485"/>
    <cellStyle name="40% - Énfasis3 17" xfId="486"/>
    <cellStyle name="40% - Énfasis3 18" xfId="487"/>
    <cellStyle name="40% - Énfasis3 19" xfId="488"/>
    <cellStyle name="40% - Énfasis3 2" xfId="489"/>
    <cellStyle name="40% - Énfasis3 2 2" xfId="490"/>
    <cellStyle name="40% - Énfasis3 2 3" xfId="491"/>
    <cellStyle name="40% - Énfasis3 2_120416_Seguiment_matrícula" xfId="492"/>
    <cellStyle name="40% - Énfasis3 20" xfId="493"/>
    <cellStyle name="40% - Énfasis3 21" xfId="494"/>
    <cellStyle name="40% - Énfasis3 22" xfId="495"/>
    <cellStyle name="40% - Énfasis3 23" xfId="496"/>
    <cellStyle name="40% - Énfasis3 24" xfId="497"/>
    <cellStyle name="40% - Énfasis3 25" xfId="498"/>
    <cellStyle name="40% - Énfasis3 26" xfId="499"/>
    <cellStyle name="40% - Énfasis3 27" xfId="500"/>
    <cellStyle name="40% - Énfasis3 28" xfId="501"/>
    <cellStyle name="40% - Énfasis3 29" xfId="502"/>
    <cellStyle name="40% - Énfasis3 3" xfId="503"/>
    <cellStyle name="40% - Énfasis3 30" xfId="504"/>
    <cellStyle name="40% - Énfasis3 31" xfId="505"/>
    <cellStyle name="40% - Énfasis3 32" xfId="506"/>
    <cellStyle name="40% - Énfasis3 33" xfId="507"/>
    <cellStyle name="40% - Énfasis3 34" xfId="508"/>
    <cellStyle name="40% - Énfasis3 35" xfId="509"/>
    <cellStyle name="40% - Énfasis3 36" xfId="510"/>
    <cellStyle name="40% - Énfasis3 37" xfId="511"/>
    <cellStyle name="40% - Énfasis3 38" xfId="512"/>
    <cellStyle name="40% - Énfasis3 39" xfId="513"/>
    <cellStyle name="40% - Énfasis3 4" xfId="514"/>
    <cellStyle name="40% - Énfasis3 40" xfId="515"/>
    <cellStyle name="40% - Énfasis3 41" xfId="516"/>
    <cellStyle name="40% - Énfasis3 42" xfId="517"/>
    <cellStyle name="40% - Énfasis3 43" xfId="518"/>
    <cellStyle name="40% - Énfasis3 44" xfId="519"/>
    <cellStyle name="40% - Énfasis3 45" xfId="520"/>
    <cellStyle name="40% - Énfasis3 46" xfId="521"/>
    <cellStyle name="40% - Énfasis3 47" xfId="522"/>
    <cellStyle name="40% - Énfasis3 5" xfId="523"/>
    <cellStyle name="40% - Énfasis3 6" xfId="524"/>
    <cellStyle name="40% - Énfasis3 7" xfId="525"/>
    <cellStyle name="40% - Énfasis3 8" xfId="526"/>
    <cellStyle name="40% - Énfasis3 9" xfId="527"/>
    <cellStyle name="40% - Énfasis4 1" xfId="528"/>
    <cellStyle name="40% - Énfasis4 10" xfId="529"/>
    <cellStyle name="40% - Énfasis4 11" xfId="530"/>
    <cellStyle name="40% - Énfasis4 12" xfId="531"/>
    <cellStyle name="40% - Énfasis4 13" xfId="532"/>
    <cellStyle name="40% - Énfasis4 14" xfId="533"/>
    <cellStyle name="40% - Énfasis4 15" xfId="534"/>
    <cellStyle name="40% - Énfasis4 16" xfId="535"/>
    <cellStyle name="40% - Énfasis4 17" xfId="536"/>
    <cellStyle name="40% - Énfasis4 18" xfId="537"/>
    <cellStyle name="40% - Énfasis4 19" xfId="538"/>
    <cellStyle name="40% - Énfasis4 2" xfId="539"/>
    <cellStyle name="40% - Énfasis4 2 2" xfId="540"/>
    <cellStyle name="40% - Énfasis4 2 3" xfId="541"/>
    <cellStyle name="40% - Énfasis4 2_120416_Seguiment_matrícula" xfId="542"/>
    <cellStyle name="40% - Énfasis4 20" xfId="543"/>
    <cellStyle name="40% - Énfasis4 21" xfId="544"/>
    <cellStyle name="40% - Énfasis4 22" xfId="545"/>
    <cellStyle name="40% - Énfasis4 23" xfId="546"/>
    <cellStyle name="40% - Énfasis4 24" xfId="547"/>
    <cellStyle name="40% - Énfasis4 25" xfId="548"/>
    <cellStyle name="40% - Énfasis4 26" xfId="549"/>
    <cellStyle name="40% - Énfasis4 27" xfId="550"/>
    <cellStyle name="40% - Énfasis4 28" xfId="551"/>
    <cellStyle name="40% - Énfasis4 29" xfId="552"/>
    <cellStyle name="40% - Énfasis4 3" xfId="553"/>
    <cellStyle name="40% - Énfasis4 30" xfId="554"/>
    <cellStyle name="40% - Énfasis4 31" xfId="555"/>
    <cellStyle name="40% - Énfasis4 32" xfId="556"/>
    <cellStyle name="40% - Énfasis4 33" xfId="557"/>
    <cellStyle name="40% - Énfasis4 34" xfId="558"/>
    <cellStyle name="40% - Énfasis4 35" xfId="559"/>
    <cellStyle name="40% - Énfasis4 36" xfId="560"/>
    <cellStyle name="40% - Énfasis4 37" xfId="561"/>
    <cellStyle name="40% - Énfasis4 38" xfId="562"/>
    <cellStyle name="40% - Énfasis4 39" xfId="563"/>
    <cellStyle name="40% - Énfasis4 4" xfId="564"/>
    <cellStyle name="40% - Énfasis4 40" xfId="565"/>
    <cellStyle name="40% - Énfasis4 41" xfId="566"/>
    <cellStyle name="40% - Énfasis4 42" xfId="567"/>
    <cellStyle name="40% - Énfasis4 43" xfId="568"/>
    <cellStyle name="40% - Énfasis4 44" xfId="569"/>
    <cellStyle name="40% - Énfasis4 45" xfId="570"/>
    <cellStyle name="40% - Énfasis4 46" xfId="571"/>
    <cellStyle name="40% - Énfasis4 47" xfId="572"/>
    <cellStyle name="40% - Énfasis4 5" xfId="573"/>
    <cellStyle name="40% - Énfasis4 6" xfId="574"/>
    <cellStyle name="40% - Énfasis4 7" xfId="575"/>
    <cellStyle name="40% - Énfasis4 8" xfId="576"/>
    <cellStyle name="40% - Énfasis4 9" xfId="577"/>
    <cellStyle name="40% - Énfasis5 1" xfId="578"/>
    <cellStyle name="40% - Énfasis5 10" xfId="579"/>
    <cellStyle name="40% - Énfasis5 11" xfId="580"/>
    <cellStyle name="40% - Énfasis5 12" xfId="581"/>
    <cellStyle name="40% - Énfasis5 13" xfId="582"/>
    <cellStyle name="40% - Énfasis5 14" xfId="583"/>
    <cellStyle name="40% - Énfasis5 15" xfId="584"/>
    <cellStyle name="40% - Énfasis5 16" xfId="585"/>
    <cellStyle name="40% - Énfasis5 17" xfId="586"/>
    <cellStyle name="40% - Énfasis5 18" xfId="587"/>
    <cellStyle name="40% - Énfasis5 19" xfId="588"/>
    <cellStyle name="40% - Énfasis5 2" xfId="589"/>
    <cellStyle name="40% - Énfasis5 2 2" xfId="590"/>
    <cellStyle name="40% - Énfasis5 2 3" xfId="591"/>
    <cellStyle name="40% - Énfasis5 2_120416_Seguiment_matrícula" xfId="592"/>
    <cellStyle name="40% - Énfasis5 20" xfId="593"/>
    <cellStyle name="40% - Énfasis5 21" xfId="594"/>
    <cellStyle name="40% - Énfasis5 22" xfId="595"/>
    <cellStyle name="40% - Énfasis5 23" xfId="596"/>
    <cellStyle name="40% - Énfasis5 24" xfId="597"/>
    <cellStyle name="40% - Énfasis5 25" xfId="598"/>
    <cellStyle name="40% - Énfasis5 26" xfId="599"/>
    <cellStyle name="40% - Énfasis5 27" xfId="600"/>
    <cellStyle name="40% - Énfasis5 28" xfId="601"/>
    <cellStyle name="40% - Énfasis5 29" xfId="602"/>
    <cellStyle name="40% - Énfasis5 3" xfId="603"/>
    <cellStyle name="40% - Énfasis5 30" xfId="604"/>
    <cellStyle name="40% - Énfasis5 31" xfId="605"/>
    <cellStyle name="40% - Énfasis5 32" xfId="606"/>
    <cellStyle name="40% - Énfasis5 33" xfId="607"/>
    <cellStyle name="40% - Énfasis5 34" xfId="608"/>
    <cellStyle name="40% - Énfasis5 35" xfId="609"/>
    <cellStyle name="40% - Énfasis5 36" xfId="610"/>
    <cellStyle name="40% - Énfasis5 37" xfId="611"/>
    <cellStyle name="40% - Énfasis5 38" xfId="612"/>
    <cellStyle name="40% - Énfasis5 39" xfId="613"/>
    <cellStyle name="40% - Énfasis5 4" xfId="614"/>
    <cellStyle name="40% - Énfasis5 40" xfId="615"/>
    <cellStyle name="40% - Énfasis5 41" xfId="616"/>
    <cellStyle name="40% - Énfasis5 42" xfId="617"/>
    <cellStyle name="40% - Énfasis5 43" xfId="618"/>
    <cellStyle name="40% - Énfasis5 44" xfId="619"/>
    <cellStyle name="40% - Énfasis5 45" xfId="620"/>
    <cellStyle name="40% - Énfasis5 46" xfId="621"/>
    <cellStyle name="40% - Énfasis5 47" xfId="622"/>
    <cellStyle name="40% - Énfasis5 5" xfId="623"/>
    <cellStyle name="40% - Énfasis5 6" xfId="624"/>
    <cellStyle name="40% - Énfasis5 7" xfId="625"/>
    <cellStyle name="40% - Énfasis5 8" xfId="626"/>
    <cellStyle name="40% - Énfasis5 9" xfId="627"/>
    <cellStyle name="40% - Énfasis6 1" xfId="628"/>
    <cellStyle name="40% - Énfasis6 10" xfId="629"/>
    <cellStyle name="40% - Énfasis6 11" xfId="630"/>
    <cellStyle name="40% - Énfasis6 12" xfId="631"/>
    <cellStyle name="40% - Énfasis6 13" xfId="632"/>
    <cellStyle name="40% - Énfasis6 14" xfId="633"/>
    <cellStyle name="40% - Énfasis6 15" xfId="634"/>
    <cellStyle name="40% - Énfasis6 16" xfId="635"/>
    <cellStyle name="40% - Énfasis6 17" xfId="636"/>
    <cellStyle name="40% - Énfasis6 18" xfId="637"/>
    <cellStyle name="40% - Énfasis6 19" xfId="638"/>
    <cellStyle name="40% - Énfasis6 2" xfId="639"/>
    <cellStyle name="40% - Énfasis6 2 2" xfId="640"/>
    <cellStyle name="40% - Énfasis6 2 3" xfId="641"/>
    <cellStyle name="40% - Énfasis6 2_120416_Seguiment_matrícula" xfId="642"/>
    <cellStyle name="40% - Énfasis6 20" xfId="643"/>
    <cellStyle name="40% - Énfasis6 21" xfId="644"/>
    <cellStyle name="40% - Énfasis6 22" xfId="645"/>
    <cellStyle name="40% - Énfasis6 23" xfId="646"/>
    <cellStyle name="40% - Énfasis6 24" xfId="647"/>
    <cellStyle name="40% - Énfasis6 25" xfId="648"/>
    <cellStyle name="40% - Énfasis6 26" xfId="649"/>
    <cellStyle name="40% - Énfasis6 27" xfId="650"/>
    <cellStyle name="40% - Énfasis6 28" xfId="651"/>
    <cellStyle name="40% - Énfasis6 29" xfId="652"/>
    <cellStyle name="40% - Énfasis6 3" xfId="653"/>
    <cellStyle name="40% - Énfasis6 30" xfId="654"/>
    <cellStyle name="40% - Énfasis6 31" xfId="655"/>
    <cellStyle name="40% - Énfasis6 32" xfId="656"/>
    <cellStyle name="40% - Énfasis6 33" xfId="657"/>
    <cellStyle name="40% - Énfasis6 34" xfId="658"/>
    <cellStyle name="40% - Énfasis6 35" xfId="659"/>
    <cellStyle name="40% - Énfasis6 36" xfId="660"/>
    <cellStyle name="40% - Énfasis6 37" xfId="661"/>
    <cellStyle name="40% - Énfasis6 38" xfId="662"/>
    <cellStyle name="40% - Énfasis6 39" xfId="663"/>
    <cellStyle name="40% - Énfasis6 4" xfId="664"/>
    <cellStyle name="40% - Énfasis6 40" xfId="665"/>
    <cellStyle name="40% - Énfasis6 41" xfId="666"/>
    <cellStyle name="40% - Énfasis6 42" xfId="667"/>
    <cellStyle name="40% - Énfasis6 43" xfId="668"/>
    <cellStyle name="40% - Énfasis6 44" xfId="669"/>
    <cellStyle name="40% - Énfasis6 45" xfId="670"/>
    <cellStyle name="40% - Énfasis6 46" xfId="671"/>
    <cellStyle name="40% - Énfasis6 47" xfId="672"/>
    <cellStyle name="40% - Énfasis6 5" xfId="673"/>
    <cellStyle name="40% - Énfasis6 6" xfId="674"/>
    <cellStyle name="40% - Énfasis6 7" xfId="675"/>
    <cellStyle name="40% - Énfasis6 8" xfId="676"/>
    <cellStyle name="40% - Énfasis6 9" xfId="677"/>
    <cellStyle name="60% - Accent1" xfId="2280"/>
    <cellStyle name="60% - Accent1 2" xfId="23"/>
    <cellStyle name="60% - Accent1 2 2" xfId="678"/>
    <cellStyle name="60% - Accent2" xfId="2281"/>
    <cellStyle name="60% - Accent2 2" xfId="24"/>
    <cellStyle name="60% - Accent2 2 2" xfId="679"/>
    <cellStyle name="60% - Accent3" xfId="2282"/>
    <cellStyle name="60% - Accent3 2" xfId="25"/>
    <cellStyle name="60% - Accent3 2 2" xfId="680"/>
    <cellStyle name="60% - Accent4" xfId="2283"/>
    <cellStyle name="60% - Accent4 2" xfId="26"/>
    <cellStyle name="60% - Accent4 2 2" xfId="681"/>
    <cellStyle name="60% - Accent5" xfId="2284"/>
    <cellStyle name="60% - Accent5 2" xfId="27"/>
    <cellStyle name="60% - Accent5 2 2" xfId="682"/>
    <cellStyle name="60% - Accent6" xfId="2285"/>
    <cellStyle name="60% - Accent6 2" xfId="28"/>
    <cellStyle name="60% - Accent6 2 2" xfId="683"/>
    <cellStyle name="60% - Énfasis1 1" xfId="684"/>
    <cellStyle name="60% - Énfasis1 10" xfId="685"/>
    <cellStyle name="60% - Énfasis1 11" xfId="686"/>
    <cellStyle name="60% - Énfasis1 12" xfId="687"/>
    <cellStyle name="60% - Énfasis1 13" xfId="688"/>
    <cellStyle name="60% - Énfasis1 14" xfId="689"/>
    <cellStyle name="60% - Énfasis1 15" xfId="690"/>
    <cellStyle name="60% - Énfasis1 16" xfId="691"/>
    <cellStyle name="60% - Énfasis1 17" xfId="692"/>
    <cellStyle name="60% - Énfasis1 18" xfId="693"/>
    <cellStyle name="60% - Énfasis1 19" xfId="694"/>
    <cellStyle name="60% - Énfasis1 2" xfId="695"/>
    <cellStyle name="60% - Énfasis1 2 2" xfId="696"/>
    <cellStyle name="60% - Énfasis1 2 3" xfId="697"/>
    <cellStyle name="60% - Énfasis1 20" xfId="698"/>
    <cellStyle name="60% - Énfasis1 21" xfId="699"/>
    <cellStyle name="60% - Énfasis1 22" xfId="700"/>
    <cellStyle name="60% - Énfasis1 23" xfId="701"/>
    <cellStyle name="60% - Énfasis1 24" xfId="702"/>
    <cellStyle name="60% - Énfasis1 25" xfId="703"/>
    <cellStyle name="60% - Énfasis1 26" xfId="704"/>
    <cellStyle name="60% - Énfasis1 27" xfId="705"/>
    <cellStyle name="60% - Énfasis1 28" xfId="706"/>
    <cellStyle name="60% - Énfasis1 29" xfId="707"/>
    <cellStyle name="60% - Énfasis1 3" xfId="708"/>
    <cellStyle name="60% - Énfasis1 30" xfId="709"/>
    <cellStyle name="60% - Énfasis1 31" xfId="710"/>
    <cellStyle name="60% - Énfasis1 32" xfId="711"/>
    <cellStyle name="60% - Énfasis1 33" xfId="712"/>
    <cellStyle name="60% - Énfasis1 34" xfId="713"/>
    <cellStyle name="60% - Énfasis1 35" xfId="714"/>
    <cellStyle name="60% - Énfasis1 36" xfId="715"/>
    <cellStyle name="60% - Énfasis1 37" xfId="716"/>
    <cellStyle name="60% - Énfasis1 38" xfId="717"/>
    <cellStyle name="60% - Énfasis1 39" xfId="718"/>
    <cellStyle name="60% - Énfasis1 4" xfId="719"/>
    <cellStyle name="60% - Énfasis1 40" xfId="720"/>
    <cellStyle name="60% - Énfasis1 41" xfId="721"/>
    <cellStyle name="60% - Énfasis1 42" xfId="722"/>
    <cellStyle name="60% - Énfasis1 43" xfId="723"/>
    <cellStyle name="60% - Énfasis1 44" xfId="724"/>
    <cellStyle name="60% - Énfasis1 45" xfId="725"/>
    <cellStyle name="60% - Énfasis1 46" xfId="726"/>
    <cellStyle name="60% - Énfasis1 47" xfId="727"/>
    <cellStyle name="60% - Énfasis1 5" xfId="728"/>
    <cellStyle name="60% - Énfasis1 6" xfId="729"/>
    <cellStyle name="60% - Énfasis1 7" xfId="730"/>
    <cellStyle name="60% - Énfasis1 8" xfId="731"/>
    <cellStyle name="60% - Énfasis1 9" xfId="732"/>
    <cellStyle name="60% - Énfasis2 1" xfId="733"/>
    <cellStyle name="60% - Énfasis2 10" xfId="734"/>
    <cellStyle name="60% - Énfasis2 11" xfId="735"/>
    <cellStyle name="60% - Énfasis2 12" xfId="736"/>
    <cellStyle name="60% - Énfasis2 13" xfId="737"/>
    <cellStyle name="60% - Énfasis2 14" xfId="738"/>
    <cellStyle name="60% - Énfasis2 15" xfId="739"/>
    <cellStyle name="60% - Énfasis2 16" xfId="740"/>
    <cellStyle name="60% - Énfasis2 17" xfId="741"/>
    <cellStyle name="60% - Énfasis2 18" xfId="742"/>
    <cellStyle name="60% - Énfasis2 19" xfId="743"/>
    <cellStyle name="60% - Énfasis2 2" xfId="744"/>
    <cellStyle name="60% - Énfasis2 2 2" xfId="745"/>
    <cellStyle name="60% - Énfasis2 2 3" xfId="746"/>
    <cellStyle name="60% - Énfasis2 20" xfId="747"/>
    <cellStyle name="60% - Énfasis2 21" xfId="748"/>
    <cellStyle name="60% - Énfasis2 22" xfId="749"/>
    <cellStyle name="60% - Énfasis2 23" xfId="750"/>
    <cellStyle name="60% - Énfasis2 24" xfId="751"/>
    <cellStyle name="60% - Énfasis2 25" xfId="752"/>
    <cellStyle name="60% - Énfasis2 26" xfId="753"/>
    <cellStyle name="60% - Énfasis2 27" xfId="754"/>
    <cellStyle name="60% - Énfasis2 28" xfId="755"/>
    <cellStyle name="60% - Énfasis2 29" xfId="756"/>
    <cellStyle name="60% - Énfasis2 3" xfId="757"/>
    <cellStyle name="60% - Énfasis2 30" xfId="758"/>
    <cellStyle name="60% - Énfasis2 31" xfId="759"/>
    <cellStyle name="60% - Énfasis2 32" xfId="760"/>
    <cellStyle name="60% - Énfasis2 33" xfId="761"/>
    <cellStyle name="60% - Énfasis2 34" xfId="762"/>
    <cellStyle name="60% - Énfasis2 35" xfId="763"/>
    <cellStyle name="60% - Énfasis2 36" xfId="764"/>
    <cellStyle name="60% - Énfasis2 37" xfId="765"/>
    <cellStyle name="60% - Énfasis2 38" xfId="766"/>
    <cellStyle name="60% - Énfasis2 39" xfId="767"/>
    <cellStyle name="60% - Énfasis2 4" xfId="768"/>
    <cellStyle name="60% - Énfasis2 40" xfId="769"/>
    <cellStyle name="60% - Énfasis2 41" xfId="770"/>
    <cellStyle name="60% - Énfasis2 42" xfId="771"/>
    <cellStyle name="60% - Énfasis2 43" xfId="772"/>
    <cellStyle name="60% - Énfasis2 44" xfId="773"/>
    <cellStyle name="60% - Énfasis2 45" xfId="774"/>
    <cellStyle name="60% - Énfasis2 46" xfId="775"/>
    <cellStyle name="60% - Énfasis2 47" xfId="776"/>
    <cellStyle name="60% - Énfasis2 5" xfId="777"/>
    <cellStyle name="60% - Énfasis2 6" xfId="778"/>
    <cellStyle name="60% - Énfasis2 7" xfId="779"/>
    <cellStyle name="60% - Énfasis2 8" xfId="780"/>
    <cellStyle name="60% - Énfasis2 9" xfId="781"/>
    <cellStyle name="60% - Énfasis3 1" xfId="782"/>
    <cellStyle name="60% - Énfasis3 10" xfId="783"/>
    <cellStyle name="60% - Énfasis3 11" xfId="784"/>
    <cellStyle name="60% - Énfasis3 12" xfId="785"/>
    <cellStyle name="60% - Énfasis3 13" xfId="786"/>
    <cellStyle name="60% - Énfasis3 14" xfId="787"/>
    <cellStyle name="60% - Énfasis3 15" xfId="788"/>
    <cellStyle name="60% - Énfasis3 16" xfId="789"/>
    <cellStyle name="60% - Énfasis3 17" xfId="790"/>
    <cellStyle name="60% - Énfasis3 18" xfId="791"/>
    <cellStyle name="60% - Énfasis3 19" xfId="792"/>
    <cellStyle name="60% - Énfasis3 2" xfId="793"/>
    <cellStyle name="60% - Énfasis3 2 2" xfId="794"/>
    <cellStyle name="60% - Énfasis3 2 3" xfId="795"/>
    <cellStyle name="60% - Énfasis3 20" xfId="796"/>
    <cellStyle name="60% - Énfasis3 21" xfId="797"/>
    <cellStyle name="60% - Énfasis3 22" xfId="798"/>
    <cellStyle name="60% - Énfasis3 23" xfId="799"/>
    <cellStyle name="60% - Énfasis3 24" xfId="800"/>
    <cellStyle name="60% - Énfasis3 25" xfId="801"/>
    <cellStyle name="60% - Énfasis3 26" xfId="802"/>
    <cellStyle name="60% - Énfasis3 27" xfId="803"/>
    <cellStyle name="60% - Énfasis3 28" xfId="804"/>
    <cellStyle name="60% - Énfasis3 29" xfId="805"/>
    <cellStyle name="60% - Énfasis3 3" xfId="806"/>
    <cellStyle name="60% - Énfasis3 30" xfId="807"/>
    <cellStyle name="60% - Énfasis3 31" xfId="808"/>
    <cellStyle name="60% - Énfasis3 32" xfId="809"/>
    <cellStyle name="60% - Énfasis3 33" xfId="810"/>
    <cellStyle name="60% - Énfasis3 34" xfId="811"/>
    <cellStyle name="60% - Énfasis3 35" xfId="812"/>
    <cellStyle name="60% - Énfasis3 36" xfId="813"/>
    <cellStyle name="60% - Énfasis3 37" xfId="814"/>
    <cellStyle name="60% - Énfasis3 38" xfId="815"/>
    <cellStyle name="60% - Énfasis3 39" xfId="816"/>
    <cellStyle name="60% - Énfasis3 4" xfId="817"/>
    <cellStyle name="60% - Énfasis3 40" xfId="818"/>
    <cellStyle name="60% - Énfasis3 41" xfId="819"/>
    <cellStyle name="60% - Énfasis3 42" xfId="820"/>
    <cellStyle name="60% - Énfasis3 43" xfId="821"/>
    <cellStyle name="60% - Énfasis3 44" xfId="822"/>
    <cellStyle name="60% - Énfasis3 45" xfId="823"/>
    <cellStyle name="60% - Énfasis3 46" xfId="824"/>
    <cellStyle name="60% - Énfasis3 47" xfId="825"/>
    <cellStyle name="60% - Énfasis3 5" xfId="826"/>
    <cellStyle name="60% - Énfasis3 6" xfId="827"/>
    <cellStyle name="60% - Énfasis3 7" xfId="828"/>
    <cellStyle name="60% - Énfasis3 8" xfId="829"/>
    <cellStyle name="60% - Énfasis3 9" xfId="830"/>
    <cellStyle name="60% - Énfasis4 1" xfId="831"/>
    <cellStyle name="60% - Énfasis4 10" xfId="832"/>
    <cellStyle name="60% - Énfasis4 11" xfId="833"/>
    <cellStyle name="60% - Énfasis4 12" xfId="834"/>
    <cellStyle name="60% - Énfasis4 13" xfId="835"/>
    <cellStyle name="60% - Énfasis4 14" xfId="836"/>
    <cellStyle name="60% - Énfasis4 15" xfId="837"/>
    <cellStyle name="60% - Énfasis4 16" xfId="838"/>
    <cellStyle name="60% - Énfasis4 17" xfId="839"/>
    <cellStyle name="60% - Énfasis4 18" xfId="840"/>
    <cellStyle name="60% - Énfasis4 19" xfId="841"/>
    <cellStyle name="60% - Énfasis4 2" xfId="842"/>
    <cellStyle name="60% - Énfasis4 2 2" xfId="843"/>
    <cellStyle name="60% - Énfasis4 2 3" xfId="844"/>
    <cellStyle name="60% - Énfasis4 20" xfId="845"/>
    <cellStyle name="60% - Énfasis4 21" xfId="846"/>
    <cellStyle name="60% - Énfasis4 22" xfId="847"/>
    <cellStyle name="60% - Énfasis4 23" xfId="848"/>
    <cellStyle name="60% - Énfasis4 24" xfId="849"/>
    <cellStyle name="60% - Énfasis4 25" xfId="850"/>
    <cellStyle name="60% - Énfasis4 26" xfId="851"/>
    <cellStyle name="60% - Énfasis4 27" xfId="852"/>
    <cellStyle name="60% - Énfasis4 28" xfId="853"/>
    <cellStyle name="60% - Énfasis4 29" xfId="854"/>
    <cellStyle name="60% - Énfasis4 3" xfId="855"/>
    <cellStyle name="60% - Énfasis4 30" xfId="856"/>
    <cellStyle name="60% - Énfasis4 31" xfId="857"/>
    <cellStyle name="60% - Énfasis4 32" xfId="858"/>
    <cellStyle name="60% - Énfasis4 33" xfId="859"/>
    <cellStyle name="60% - Énfasis4 34" xfId="860"/>
    <cellStyle name="60% - Énfasis4 35" xfId="861"/>
    <cellStyle name="60% - Énfasis4 36" xfId="862"/>
    <cellStyle name="60% - Énfasis4 37" xfId="863"/>
    <cellStyle name="60% - Énfasis4 38" xfId="864"/>
    <cellStyle name="60% - Énfasis4 39" xfId="865"/>
    <cellStyle name="60% - Énfasis4 4" xfId="866"/>
    <cellStyle name="60% - Énfasis4 40" xfId="867"/>
    <cellStyle name="60% - Énfasis4 41" xfId="868"/>
    <cellStyle name="60% - Énfasis4 42" xfId="869"/>
    <cellStyle name="60% - Énfasis4 43" xfId="870"/>
    <cellStyle name="60% - Énfasis4 44" xfId="871"/>
    <cellStyle name="60% - Énfasis4 45" xfId="872"/>
    <cellStyle name="60% - Énfasis4 46" xfId="873"/>
    <cellStyle name="60% - Énfasis4 47" xfId="874"/>
    <cellStyle name="60% - Énfasis4 5" xfId="875"/>
    <cellStyle name="60% - Énfasis4 6" xfId="876"/>
    <cellStyle name="60% - Énfasis4 7" xfId="877"/>
    <cellStyle name="60% - Énfasis4 8" xfId="878"/>
    <cellStyle name="60% - Énfasis4 9" xfId="879"/>
    <cellStyle name="60% - Énfasis5 1" xfId="880"/>
    <cellStyle name="60% - Énfasis5 10" xfId="881"/>
    <cellStyle name="60% - Énfasis5 11" xfId="882"/>
    <cellStyle name="60% - Énfasis5 12" xfId="883"/>
    <cellStyle name="60% - Énfasis5 13" xfId="884"/>
    <cellStyle name="60% - Énfasis5 14" xfId="885"/>
    <cellStyle name="60% - Énfasis5 15" xfId="886"/>
    <cellStyle name="60% - Énfasis5 16" xfId="887"/>
    <cellStyle name="60% - Énfasis5 17" xfId="888"/>
    <cellStyle name="60% - Énfasis5 18" xfId="889"/>
    <cellStyle name="60% - Énfasis5 19" xfId="890"/>
    <cellStyle name="60% - Énfasis5 2" xfId="891"/>
    <cellStyle name="60% - Énfasis5 2 2" xfId="892"/>
    <cellStyle name="60% - Énfasis5 2 3" xfId="893"/>
    <cellStyle name="60% - Énfasis5 20" xfId="894"/>
    <cellStyle name="60% - Énfasis5 21" xfId="895"/>
    <cellStyle name="60% - Énfasis5 22" xfId="896"/>
    <cellStyle name="60% - Énfasis5 23" xfId="897"/>
    <cellStyle name="60% - Énfasis5 24" xfId="898"/>
    <cellStyle name="60% - Énfasis5 25" xfId="899"/>
    <cellStyle name="60% - Énfasis5 26" xfId="900"/>
    <cellStyle name="60% - Énfasis5 27" xfId="901"/>
    <cellStyle name="60% - Énfasis5 28" xfId="902"/>
    <cellStyle name="60% - Énfasis5 29" xfId="903"/>
    <cellStyle name="60% - Énfasis5 3" xfId="904"/>
    <cellStyle name="60% - Énfasis5 30" xfId="905"/>
    <cellStyle name="60% - Énfasis5 31" xfId="906"/>
    <cellStyle name="60% - Énfasis5 32" xfId="907"/>
    <cellStyle name="60% - Énfasis5 33" xfId="908"/>
    <cellStyle name="60% - Énfasis5 34" xfId="909"/>
    <cellStyle name="60% - Énfasis5 35" xfId="910"/>
    <cellStyle name="60% - Énfasis5 36" xfId="911"/>
    <cellStyle name="60% - Énfasis5 37" xfId="912"/>
    <cellStyle name="60% - Énfasis5 38" xfId="913"/>
    <cellStyle name="60% - Énfasis5 39" xfId="914"/>
    <cellStyle name="60% - Énfasis5 4" xfId="915"/>
    <cellStyle name="60% - Énfasis5 40" xfId="916"/>
    <cellStyle name="60% - Énfasis5 41" xfId="917"/>
    <cellStyle name="60% - Énfasis5 42" xfId="918"/>
    <cellStyle name="60% - Énfasis5 43" xfId="919"/>
    <cellStyle name="60% - Énfasis5 44" xfId="920"/>
    <cellStyle name="60% - Énfasis5 45" xfId="921"/>
    <cellStyle name="60% - Énfasis5 46" xfId="922"/>
    <cellStyle name="60% - Énfasis5 47" xfId="923"/>
    <cellStyle name="60% - Énfasis5 5" xfId="924"/>
    <cellStyle name="60% - Énfasis5 6" xfId="925"/>
    <cellStyle name="60% - Énfasis5 7" xfId="926"/>
    <cellStyle name="60% - Énfasis5 8" xfId="927"/>
    <cellStyle name="60% - Énfasis5 9" xfId="928"/>
    <cellStyle name="60% - Énfasis6 1" xfId="929"/>
    <cellStyle name="60% - Énfasis6 10" xfId="930"/>
    <cellStyle name="60% - Énfasis6 11" xfId="931"/>
    <cellStyle name="60% - Énfasis6 12" xfId="932"/>
    <cellStyle name="60% - Énfasis6 13" xfId="933"/>
    <cellStyle name="60% - Énfasis6 14" xfId="934"/>
    <cellStyle name="60% - Énfasis6 15" xfId="935"/>
    <cellStyle name="60% - Énfasis6 16" xfId="936"/>
    <cellStyle name="60% - Énfasis6 17" xfId="937"/>
    <cellStyle name="60% - Énfasis6 18" xfId="938"/>
    <cellStyle name="60% - Énfasis6 19" xfId="939"/>
    <cellStyle name="60% - Énfasis6 2" xfId="940"/>
    <cellStyle name="60% - Énfasis6 2 2" xfId="941"/>
    <cellStyle name="60% - Énfasis6 2 3" xfId="942"/>
    <cellStyle name="60% - Énfasis6 20" xfId="943"/>
    <cellStyle name="60% - Énfasis6 21" xfId="944"/>
    <cellStyle name="60% - Énfasis6 22" xfId="945"/>
    <cellStyle name="60% - Énfasis6 23" xfId="946"/>
    <cellStyle name="60% - Énfasis6 24" xfId="947"/>
    <cellStyle name="60% - Énfasis6 25" xfId="948"/>
    <cellStyle name="60% - Énfasis6 26" xfId="949"/>
    <cellStyle name="60% - Énfasis6 27" xfId="950"/>
    <cellStyle name="60% - Énfasis6 28" xfId="951"/>
    <cellStyle name="60% - Énfasis6 29" xfId="952"/>
    <cellStyle name="60% - Énfasis6 3" xfId="953"/>
    <cellStyle name="60% - Énfasis6 30" xfId="954"/>
    <cellStyle name="60% - Énfasis6 31" xfId="955"/>
    <cellStyle name="60% - Énfasis6 32" xfId="956"/>
    <cellStyle name="60% - Énfasis6 33" xfId="957"/>
    <cellStyle name="60% - Énfasis6 34" xfId="958"/>
    <cellStyle name="60% - Énfasis6 35" xfId="959"/>
    <cellStyle name="60% - Énfasis6 36" xfId="960"/>
    <cellStyle name="60% - Énfasis6 37" xfId="961"/>
    <cellStyle name="60% - Énfasis6 38" xfId="962"/>
    <cellStyle name="60% - Énfasis6 39" xfId="963"/>
    <cellStyle name="60% - Énfasis6 4" xfId="964"/>
    <cellStyle name="60% - Énfasis6 40" xfId="965"/>
    <cellStyle name="60% - Énfasis6 41" xfId="966"/>
    <cellStyle name="60% - Énfasis6 42" xfId="967"/>
    <cellStyle name="60% - Énfasis6 43" xfId="968"/>
    <cellStyle name="60% - Énfasis6 44" xfId="969"/>
    <cellStyle name="60% - Énfasis6 45" xfId="970"/>
    <cellStyle name="60% - Énfasis6 46" xfId="971"/>
    <cellStyle name="60% - Énfasis6 47" xfId="972"/>
    <cellStyle name="60% - Énfasis6 5" xfId="973"/>
    <cellStyle name="60% - Énfasis6 6" xfId="974"/>
    <cellStyle name="60% - Énfasis6 7" xfId="975"/>
    <cellStyle name="60% - Énfasis6 8" xfId="976"/>
    <cellStyle name="60% - Énfasis6 9" xfId="977"/>
    <cellStyle name="Accent1" xfId="2286"/>
    <cellStyle name="Accent1 2" xfId="29"/>
    <cellStyle name="Accent1 2 2" xfId="978"/>
    <cellStyle name="Accent2" xfId="2287"/>
    <cellStyle name="Accent2 2" xfId="30"/>
    <cellStyle name="Accent2 2 2" xfId="979"/>
    <cellStyle name="Accent3" xfId="2288"/>
    <cellStyle name="Accent3 2" xfId="31"/>
    <cellStyle name="Accent3 2 2" xfId="980"/>
    <cellStyle name="Accent4" xfId="2289"/>
    <cellStyle name="Accent4 2" xfId="32"/>
    <cellStyle name="Accent4 2 2" xfId="981"/>
    <cellStyle name="Accent5" xfId="2290"/>
    <cellStyle name="Accent5 2" xfId="33"/>
    <cellStyle name="Accent5 2 2" xfId="982"/>
    <cellStyle name="Accent6" xfId="2291"/>
    <cellStyle name="Accent6 2" xfId="34"/>
    <cellStyle name="Accent6 2 2" xfId="983"/>
    <cellStyle name="Bé" xfId="2292"/>
    <cellStyle name="Bé 2" xfId="35"/>
    <cellStyle name="Bé 2 2" xfId="984"/>
    <cellStyle name="Buena" xfId="985"/>
    <cellStyle name="Buena 1" xfId="986"/>
    <cellStyle name="Buena 10" xfId="987"/>
    <cellStyle name="Buena 11" xfId="988"/>
    <cellStyle name="Buena 12" xfId="989"/>
    <cellStyle name="Buena 13" xfId="990"/>
    <cellStyle name="Buena 14" xfId="991"/>
    <cellStyle name="Buena 15" xfId="992"/>
    <cellStyle name="Buena 16" xfId="993"/>
    <cellStyle name="Buena 17" xfId="994"/>
    <cellStyle name="Buena 18" xfId="995"/>
    <cellStyle name="Buena 19" xfId="996"/>
    <cellStyle name="Buena 2" xfId="997"/>
    <cellStyle name="Buena 2 2" xfId="998"/>
    <cellStyle name="Buena 2 3" xfId="999"/>
    <cellStyle name="Buena 20" xfId="1000"/>
    <cellStyle name="Buena 21" xfId="1001"/>
    <cellStyle name="Buena 22" xfId="1002"/>
    <cellStyle name="Buena 23" xfId="1003"/>
    <cellStyle name="Buena 24" xfId="1004"/>
    <cellStyle name="Buena 25" xfId="1005"/>
    <cellStyle name="Buena 26" xfId="1006"/>
    <cellStyle name="Buena 27" xfId="1007"/>
    <cellStyle name="Buena 28" xfId="1008"/>
    <cellStyle name="Buena 29" xfId="1009"/>
    <cellStyle name="Buena 3" xfId="1010"/>
    <cellStyle name="Buena 30" xfId="1011"/>
    <cellStyle name="Buena 31" xfId="1012"/>
    <cellStyle name="Buena 32" xfId="1013"/>
    <cellStyle name="Buena 33" xfId="1014"/>
    <cellStyle name="Buena 34" xfId="1015"/>
    <cellStyle name="Buena 35" xfId="1016"/>
    <cellStyle name="Buena 36" xfId="1017"/>
    <cellStyle name="Buena 37" xfId="1018"/>
    <cellStyle name="Buena 38" xfId="1019"/>
    <cellStyle name="Buena 39" xfId="1020"/>
    <cellStyle name="Buena 4" xfId="1021"/>
    <cellStyle name="Buena 40" xfId="1022"/>
    <cellStyle name="Buena 41" xfId="1023"/>
    <cellStyle name="Buena 42" xfId="1024"/>
    <cellStyle name="Buena 43" xfId="1025"/>
    <cellStyle name="Buena 44" xfId="1026"/>
    <cellStyle name="Buena 45" xfId="1027"/>
    <cellStyle name="Buena 46" xfId="1028"/>
    <cellStyle name="Buena 47" xfId="1029"/>
    <cellStyle name="Buena 5" xfId="1030"/>
    <cellStyle name="Buena 6" xfId="1031"/>
    <cellStyle name="Buena 7" xfId="1032"/>
    <cellStyle name="Buena 8" xfId="1033"/>
    <cellStyle name="Buena 9" xfId="1034"/>
    <cellStyle name="Buena_Hoja3" xfId="1035"/>
    <cellStyle name="Càlcul" xfId="2293"/>
    <cellStyle name="Càlcul 2" xfId="36"/>
    <cellStyle name="Càlcul 2 2" xfId="1036"/>
    <cellStyle name="Cálculo 1" xfId="1037"/>
    <cellStyle name="Cálculo 10" xfId="1038"/>
    <cellStyle name="Cálculo 11" xfId="1039"/>
    <cellStyle name="Cálculo 12" xfId="1040"/>
    <cellStyle name="Cálculo 13" xfId="1041"/>
    <cellStyle name="Cálculo 14" xfId="1042"/>
    <cellStyle name="Cálculo 15" xfId="1043"/>
    <cellStyle name="Cálculo 16" xfId="1044"/>
    <cellStyle name="Cálculo 17" xfId="1045"/>
    <cellStyle name="Cálculo 18" xfId="1046"/>
    <cellStyle name="Cálculo 19" xfId="1047"/>
    <cellStyle name="Cálculo 2" xfId="1048"/>
    <cellStyle name="Cálculo 2 2" xfId="1049"/>
    <cellStyle name="Cálculo 2 3" xfId="1050"/>
    <cellStyle name="Cálculo 2_120416_Seguiment_matrícula" xfId="1051"/>
    <cellStyle name="Cálculo 20" xfId="1052"/>
    <cellStyle name="Cálculo 21" xfId="1053"/>
    <cellStyle name="Cálculo 22" xfId="1054"/>
    <cellStyle name="Cálculo 23" xfId="1055"/>
    <cellStyle name="Cálculo 24" xfId="1056"/>
    <cellStyle name="Cálculo 25" xfId="1057"/>
    <cellStyle name="Cálculo 26" xfId="1058"/>
    <cellStyle name="Cálculo 27" xfId="1059"/>
    <cellStyle name="Cálculo 28" xfId="1060"/>
    <cellStyle name="Cálculo 29" xfId="1061"/>
    <cellStyle name="Cálculo 3" xfId="1062"/>
    <cellStyle name="Cálculo 30" xfId="1063"/>
    <cellStyle name="Cálculo 31" xfId="1064"/>
    <cellStyle name="Cálculo 32" xfId="1065"/>
    <cellStyle name="Cálculo 33" xfId="1066"/>
    <cellStyle name="Cálculo 34" xfId="1067"/>
    <cellStyle name="Cálculo 35" xfId="1068"/>
    <cellStyle name="Cálculo 36" xfId="1069"/>
    <cellStyle name="Cálculo 37" xfId="1070"/>
    <cellStyle name="Cálculo 38" xfId="1071"/>
    <cellStyle name="Cálculo 39" xfId="1072"/>
    <cellStyle name="Cálculo 4" xfId="1073"/>
    <cellStyle name="Cálculo 40" xfId="1074"/>
    <cellStyle name="Cálculo 41" xfId="1075"/>
    <cellStyle name="Cálculo 42" xfId="1076"/>
    <cellStyle name="Cálculo 43" xfId="1077"/>
    <cellStyle name="Cálculo 44" xfId="1078"/>
    <cellStyle name="Cálculo 45" xfId="1079"/>
    <cellStyle name="Cálculo 46" xfId="1080"/>
    <cellStyle name="Cálculo 47" xfId="1081"/>
    <cellStyle name="Cálculo 5" xfId="1082"/>
    <cellStyle name="Cálculo 6" xfId="1083"/>
    <cellStyle name="Cálculo 7" xfId="1084"/>
    <cellStyle name="Cálculo 8" xfId="1085"/>
    <cellStyle name="Cálculo 9" xfId="1086"/>
    <cellStyle name="Categoría del Piloto de Datos" xfId="1087"/>
    <cellStyle name="Cel·la de comprovació" xfId="2294"/>
    <cellStyle name="Cel·la de comprovació 2" xfId="37"/>
    <cellStyle name="Cel·la de comprovació 2 2" xfId="1088"/>
    <cellStyle name="Cel·la enllaçada" xfId="2295"/>
    <cellStyle name="Cel·la enllaçada 2" xfId="38"/>
    <cellStyle name="Cel·la enllaçada 2 2" xfId="1089"/>
    <cellStyle name="Celda de comprobación 1" xfId="1090"/>
    <cellStyle name="Celda de comprobación 10" xfId="1091"/>
    <cellStyle name="Celda de comprobación 11" xfId="1092"/>
    <cellStyle name="Celda de comprobación 12" xfId="1093"/>
    <cellStyle name="Celda de comprobación 13" xfId="1094"/>
    <cellStyle name="Celda de comprobación 14" xfId="1095"/>
    <cellStyle name="Celda de comprobación 15" xfId="1096"/>
    <cellStyle name="Celda de comprobación 16" xfId="1097"/>
    <cellStyle name="Celda de comprobación 17" xfId="1098"/>
    <cellStyle name="Celda de comprobación 18" xfId="1099"/>
    <cellStyle name="Celda de comprobación 19" xfId="1100"/>
    <cellStyle name="Celda de comprobación 2" xfId="1101"/>
    <cellStyle name="Celda de comprobación 2 2" xfId="1102"/>
    <cellStyle name="Celda de comprobación 2 3" xfId="1103"/>
    <cellStyle name="Celda de comprobación 2_120416_Seguiment_matrícula" xfId="1104"/>
    <cellStyle name="Celda de comprobación 20" xfId="1105"/>
    <cellStyle name="Celda de comprobación 21" xfId="1106"/>
    <cellStyle name="Celda de comprobación 22" xfId="1107"/>
    <cellStyle name="Celda de comprobación 23" xfId="1108"/>
    <cellStyle name="Celda de comprobación 24" xfId="1109"/>
    <cellStyle name="Celda de comprobación 25" xfId="1110"/>
    <cellStyle name="Celda de comprobación 26" xfId="1111"/>
    <cellStyle name="Celda de comprobación 27" xfId="1112"/>
    <cellStyle name="Celda de comprobación 28" xfId="1113"/>
    <cellStyle name="Celda de comprobación 29" xfId="1114"/>
    <cellStyle name="Celda de comprobación 3" xfId="1115"/>
    <cellStyle name="Celda de comprobación 30" xfId="1116"/>
    <cellStyle name="Celda de comprobación 31" xfId="1117"/>
    <cellStyle name="Celda de comprobación 32" xfId="1118"/>
    <cellStyle name="Celda de comprobación 33" xfId="1119"/>
    <cellStyle name="Celda de comprobación 34" xfId="1120"/>
    <cellStyle name="Celda de comprobación 35" xfId="1121"/>
    <cellStyle name="Celda de comprobación 36" xfId="1122"/>
    <cellStyle name="Celda de comprobación 37" xfId="1123"/>
    <cellStyle name="Celda de comprobación 38" xfId="1124"/>
    <cellStyle name="Celda de comprobación 39" xfId="1125"/>
    <cellStyle name="Celda de comprobación 4" xfId="1126"/>
    <cellStyle name="Celda de comprobación 40" xfId="1127"/>
    <cellStyle name="Celda de comprobación 41" xfId="1128"/>
    <cellStyle name="Celda de comprobación 42" xfId="1129"/>
    <cellStyle name="Celda de comprobación 43" xfId="1130"/>
    <cellStyle name="Celda de comprobación 44" xfId="1131"/>
    <cellStyle name="Celda de comprobación 45" xfId="1132"/>
    <cellStyle name="Celda de comprobación 46" xfId="1133"/>
    <cellStyle name="Celda de comprobación 47" xfId="1134"/>
    <cellStyle name="Celda de comprobación 5" xfId="1135"/>
    <cellStyle name="Celda de comprobación 6" xfId="1136"/>
    <cellStyle name="Celda de comprobación 7" xfId="1137"/>
    <cellStyle name="Celda de comprobación 8" xfId="1138"/>
    <cellStyle name="Celda de comprobación 9" xfId="1139"/>
    <cellStyle name="Celda vinculada 1" xfId="1140"/>
    <cellStyle name="Celda vinculada 10" xfId="1141"/>
    <cellStyle name="Celda vinculada 11" xfId="1142"/>
    <cellStyle name="Celda vinculada 12" xfId="1143"/>
    <cellStyle name="Celda vinculada 13" xfId="1144"/>
    <cellStyle name="Celda vinculada 14" xfId="1145"/>
    <cellStyle name="Celda vinculada 15" xfId="1146"/>
    <cellStyle name="Celda vinculada 16" xfId="1147"/>
    <cellStyle name="Celda vinculada 17" xfId="1148"/>
    <cellStyle name="Celda vinculada 18" xfId="1149"/>
    <cellStyle name="Celda vinculada 19" xfId="1150"/>
    <cellStyle name="Celda vinculada 2" xfId="1151"/>
    <cellStyle name="Celda vinculada 2 2" xfId="1152"/>
    <cellStyle name="Celda vinculada 2 3" xfId="1153"/>
    <cellStyle name="Celda vinculada 2_120416_Seguiment_matrícula" xfId="1154"/>
    <cellStyle name="Celda vinculada 20" xfId="1155"/>
    <cellStyle name="Celda vinculada 21" xfId="1156"/>
    <cellStyle name="Celda vinculada 22" xfId="1157"/>
    <cellStyle name="Celda vinculada 23" xfId="1158"/>
    <cellStyle name="Celda vinculada 24" xfId="1159"/>
    <cellStyle name="Celda vinculada 25" xfId="1160"/>
    <cellStyle name="Celda vinculada 26" xfId="1161"/>
    <cellStyle name="Celda vinculada 27" xfId="1162"/>
    <cellStyle name="Celda vinculada 28" xfId="1163"/>
    <cellStyle name="Celda vinculada 29" xfId="1164"/>
    <cellStyle name="Celda vinculada 3" xfId="1165"/>
    <cellStyle name="Celda vinculada 30" xfId="1166"/>
    <cellStyle name="Celda vinculada 31" xfId="1167"/>
    <cellStyle name="Celda vinculada 32" xfId="1168"/>
    <cellStyle name="Celda vinculada 33" xfId="1169"/>
    <cellStyle name="Celda vinculada 34" xfId="1170"/>
    <cellStyle name="Celda vinculada 35" xfId="1171"/>
    <cellStyle name="Celda vinculada 36" xfId="1172"/>
    <cellStyle name="Celda vinculada 37" xfId="1173"/>
    <cellStyle name="Celda vinculada 38" xfId="1174"/>
    <cellStyle name="Celda vinculada 39" xfId="1175"/>
    <cellStyle name="Celda vinculada 4" xfId="1176"/>
    <cellStyle name="Celda vinculada 40" xfId="1177"/>
    <cellStyle name="Celda vinculada 41" xfId="1178"/>
    <cellStyle name="Celda vinculada 42" xfId="1179"/>
    <cellStyle name="Celda vinculada 43" xfId="1180"/>
    <cellStyle name="Celda vinculada 44" xfId="1181"/>
    <cellStyle name="Celda vinculada 45" xfId="1182"/>
    <cellStyle name="Celda vinculada 46" xfId="1183"/>
    <cellStyle name="Celda vinculada 47" xfId="1184"/>
    <cellStyle name="Celda vinculada 5" xfId="1185"/>
    <cellStyle name="Celda vinculada 6" xfId="1186"/>
    <cellStyle name="Celda vinculada 7" xfId="1187"/>
    <cellStyle name="Celda vinculada 8" xfId="1188"/>
    <cellStyle name="Celda vinculada 9" xfId="1189"/>
    <cellStyle name="Comma 2" xfId="3"/>
    <cellStyle name="Encabezado 4 1" xfId="1190"/>
    <cellStyle name="Encabezado 4 10" xfId="1191"/>
    <cellStyle name="Encabezado 4 11" xfId="1192"/>
    <cellStyle name="Encabezado 4 12" xfId="1193"/>
    <cellStyle name="Encabezado 4 13" xfId="1194"/>
    <cellStyle name="Encabezado 4 14" xfId="1195"/>
    <cellStyle name="Encabezado 4 15" xfId="1196"/>
    <cellStyle name="Encabezado 4 16" xfId="1197"/>
    <cellStyle name="Encabezado 4 17" xfId="1198"/>
    <cellStyle name="Encabezado 4 18" xfId="1199"/>
    <cellStyle name="Encabezado 4 19" xfId="1200"/>
    <cellStyle name="Encabezado 4 2" xfId="1201"/>
    <cellStyle name="Encabezado 4 2 2" xfId="1202"/>
    <cellStyle name="Encabezado 4 2 3" xfId="1203"/>
    <cellStyle name="Encabezado 4 20" xfId="1204"/>
    <cellStyle name="Encabezado 4 21" xfId="1205"/>
    <cellStyle name="Encabezado 4 22" xfId="1206"/>
    <cellStyle name="Encabezado 4 23" xfId="1207"/>
    <cellStyle name="Encabezado 4 24" xfId="1208"/>
    <cellStyle name="Encabezado 4 25" xfId="1209"/>
    <cellStyle name="Encabezado 4 26" xfId="1210"/>
    <cellStyle name="Encabezado 4 27" xfId="1211"/>
    <cellStyle name="Encabezado 4 28" xfId="1212"/>
    <cellStyle name="Encabezado 4 29" xfId="1213"/>
    <cellStyle name="Encabezado 4 3" xfId="1214"/>
    <cellStyle name="Encabezado 4 30" xfId="1215"/>
    <cellStyle name="Encabezado 4 31" xfId="1216"/>
    <cellStyle name="Encabezado 4 32" xfId="1217"/>
    <cellStyle name="Encabezado 4 33" xfId="1218"/>
    <cellStyle name="Encabezado 4 34" xfId="1219"/>
    <cellStyle name="Encabezado 4 35" xfId="1220"/>
    <cellStyle name="Encabezado 4 36" xfId="1221"/>
    <cellStyle name="Encabezado 4 37" xfId="1222"/>
    <cellStyle name="Encabezado 4 38" xfId="1223"/>
    <cellStyle name="Encabezado 4 39" xfId="1224"/>
    <cellStyle name="Encabezado 4 4" xfId="1225"/>
    <cellStyle name="Encabezado 4 40" xfId="1226"/>
    <cellStyle name="Encabezado 4 41" xfId="1227"/>
    <cellStyle name="Encabezado 4 42" xfId="1228"/>
    <cellStyle name="Encabezado 4 43" xfId="1229"/>
    <cellStyle name="Encabezado 4 44" xfId="1230"/>
    <cellStyle name="Encabezado 4 45" xfId="1231"/>
    <cellStyle name="Encabezado 4 46" xfId="1232"/>
    <cellStyle name="Encabezado 4 47" xfId="1233"/>
    <cellStyle name="Encabezado 4 5" xfId="1234"/>
    <cellStyle name="Encabezado 4 6" xfId="1235"/>
    <cellStyle name="Encabezado 4 7" xfId="1236"/>
    <cellStyle name="Encabezado 4 8" xfId="1237"/>
    <cellStyle name="Encabezado 4 9" xfId="1238"/>
    <cellStyle name="Énfasis1 1" xfId="1239"/>
    <cellStyle name="Énfasis1 10" xfId="1240"/>
    <cellStyle name="Énfasis1 11" xfId="1241"/>
    <cellStyle name="Énfasis1 12" xfId="1242"/>
    <cellStyle name="Énfasis1 13" xfId="1243"/>
    <cellStyle name="Énfasis1 14" xfId="1244"/>
    <cellStyle name="Énfasis1 15" xfId="1245"/>
    <cellStyle name="Énfasis1 16" xfId="1246"/>
    <cellStyle name="Énfasis1 17" xfId="1247"/>
    <cellStyle name="Énfasis1 18" xfId="1248"/>
    <cellStyle name="Énfasis1 19" xfId="1249"/>
    <cellStyle name="Énfasis1 2" xfId="1250"/>
    <cellStyle name="Énfasis1 2 2" xfId="1251"/>
    <cellStyle name="Énfasis1 2 3" xfId="1252"/>
    <cellStyle name="Énfasis1 20" xfId="1253"/>
    <cellStyle name="Énfasis1 21" xfId="1254"/>
    <cellStyle name="Énfasis1 22" xfId="1255"/>
    <cellStyle name="Énfasis1 23" xfId="1256"/>
    <cellStyle name="Énfasis1 24" xfId="1257"/>
    <cellStyle name="Énfasis1 25" xfId="1258"/>
    <cellStyle name="Énfasis1 26" xfId="1259"/>
    <cellStyle name="Énfasis1 27" xfId="1260"/>
    <cellStyle name="Énfasis1 28" xfId="1261"/>
    <cellStyle name="Énfasis1 29" xfId="1262"/>
    <cellStyle name="Énfasis1 3" xfId="1263"/>
    <cellStyle name="Énfasis1 30" xfId="1264"/>
    <cellStyle name="Énfasis1 31" xfId="1265"/>
    <cellStyle name="Énfasis1 32" xfId="1266"/>
    <cellStyle name="Énfasis1 33" xfId="1267"/>
    <cellStyle name="Énfasis1 34" xfId="1268"/>
    <cellStyle name="Énfasis1 35" xfId="1269"/>
    <cellStyle name="Énfasis1 36" xfId="1270"/>
    <cellStyle name="Énfasis1 37" xfId="1271"/>
    <cellStyle name="Énfasis1 38" xfId="1272"/>
    <cellStyle name="Énfasis1 39" xfId="1273"/>
    <cellStyle name="Énfasis1 4" xfId="1274"/>
    <cellStyle name="Énfasis1 40" xfId="1275"/>
    <cellStyle name="Énfasis1 41" xfId="1276"/>
    <cellStyle name="Énfasis1 42" xfId="1277"/>
    <cellStyle name="Énfasis1 43" xfId="1278"/>
    <cellStyle name="Énfasis1 44" xfId="1279"/>
    <cellStyle name="Énfasis1 45" xfId="1280"/>
    <cellStyle name="Énfasis1 46" xfId="1281"/>
    <cellStyle name="Énfasis1 47" xfId="1282"/>
    <cellStyle name="Énfasis1 5" xfId="1283"/>
    <cellStyle name="Énfasis1 6" xfId="1284"/>
    <cellStyle name="Énfasis1 7" xfId="1285"/>
    <cellStyle name="Énfasis1 8" xfId="1286"/>
    <cellStyle name="Énfasis1 9" xfId="1287"/>
    <cellStyle name="Énfasis2 1" xfId="1288"/>
    <cellStyle name="Énfasis2 10" xfId="1289"/>
    <cellStyle name="Énfasis2 11" xfId="1290"/>
    <cellStyle name="Énfasis2 12" xfId="1291"/>
    <cellStyle name="Énfasis2 13" xfId="1292"/>
    <cellStyle name="Énfasis2 14" xfId="1293"/>
    <cellStyle name="Énfasis2 15" xfId="1294"/>
    <cellStyle name="Énfasis2 16" xfId="1295"/>
    <cellStyle name="Énfasis2 17" xfId="1296"/>
    <cellStyle name="Énfasis2 18" xfId="1297"/>
    <cellStyle name="Énfasis2 19" xfId="1298"/>
    <cellStyle name="Énfasis2 2" xfId="1299"/>
    <cellStyle name="Énfasis2 2 2" xfId="1300"/>
    <cellStyle name="Énfasis2 2 3" xfId="1301"/>
    <cellStyle name="Énfasis2 20" xfId="1302"/>
    <cellStyle name="Énfasis2 21" xfId="1303"/>
    <cellStyle name="Énfasis2 22" xfId="1304"/>
    <cellStyle name="Énfasis2 23" xfId="1305"/>
    <cellStyle name="Énfasis2 24" xfId="1306"/>
    <cellStyle name="Énfasis2 25" xfId="1307"/>
    <cellStyle name="Énfasis2 26" xfId="1308"/>
    <cellStyle name="Énfasis2 27" xfId="1309"/>
    <cellStyle name="Énfasis2 28" xfId="1310"/>
    <cellStyle name="Énfasis2 29" xfId="1311"/>
    <cellStyle name="Énfasis2 3" xfId="1312"/>
    <cellStyle name="Énfasis2 30" xfId="1313"/>
    <cellStyle name="Énfasis2 31" xfId="1314"/>
    <cellStyle name="Énfasis2 32" xfId="1315"/>
    <cellStyle name="Énfasis2 33" xfId="1316"/>
    <cellStyle name="Énfasis2 34" xfId="1317"/>
    <cellStyle name="Énfasis2 35" xfId="1318"/>
    <cellStyle name="Énfasis2 36" xfId="1319"/>
    <cellStyle name="Énfasis2 37" xfId="1320"/>
    <cellStyle name="Énfasis2 38" xfId="1321"/>
    <cellStyle name="Énfasis2 39" xfId="1322"/>
    <cellStyle name="Énfasis2 4" xfId="1323"/>
    <cellStyle name="Énfasis2 40" xfId="1324"/>
    <cellStyle name="Énfasis2 41" xfId="1325"/>
    <cellStyle name="Énfasis2 42" xfId="1326"/>
    <cellStyle name="Énfasis2 43" xfId="1327"/>
    <cellStyle name="Énfasis2 44" xfId="1328"/>
    <cellStyle name="Énfasis2 45" xfId="1329"/>
    <cellStyle name="Énfasis2 46" xfId="1330"/>
    <cellStyle name="Énfasis2 47" xfId="1331"/>
    <cellStyle name="Énfasis2 5" xfId="1332"/>
    <cellStyle name="Énfasis2 6" xfId="1333"/>
    <cellStyle name="Énfasis2 7" xfId="1334"/>
    <cellStyle name="Énfasis2 8" xfId="1335"/>
    <cellStyle name="Énfasis2 9" xfId="1336"/>
    <cellStyle name="Énfasis3 1" xfId="1337"/>
    <cellStyle name="Énfasis3 10" xfId="1338"/>
    <cellStyle name="Énfasis3 11" xfId="1339"/>
    <cellStyle name="Énfasis3 12" xfId="1340"/>
    <cellStyle name="Énfasis3 13" xfId="1341"/>
    <cellStyle name="Énfasis3 14" xfId="1342"/>
    <cellStyle name="Énfasis3 15" xfId="1343"/>
    <cellStyle name="Énfasis3 16" xfId="1344"/>
    <cellStyle name="Énfasis3 17" xfId="1345"/>
    <cellStyle name="Énfasis3 18" xfId="1346"/>
    <cellStyle name="Énfasis3 19" xfId="1347"/>
    <cellStyle name="Énfasis3 2" xfId="1348"/>
    <cellStyle name="Énfasis3 2 2" xfId="1349"/>
    <cellStyle name="Énfasis3 2 3" xfId="1350"/>
    <cellStyle name="Énfasis3 20" xfId="1351"/>
    <cellStyle name="Énfasis3 21" xfId="1352"/>
    <cellStyle name="Énfasis3 22" xfId="1353"/>
    <cellStyle name="Énfasis3 23" xfId="1354"/>
    <cellStyle name="Énfasis3 24" xfId="1355"/>
    <cellStyle name="Énfasis3 25" xfId="1356"/>
    <cellStyle name="Énfasis3 26" xfId="1357"/>
    <cellStyle name="Énfasis3 27" xfId="1358"/>
    <cellStyle name="Énfasis3 28" xfId="1359"/>
    <cellStyle name="Énfasis3 29" xfId="1360"/>
    <cellStyle name="Énfasis3 3" xfId="1361"/>
    <cellStyle name="Énfasis3 30" xfId="1362"/>
    <cellStyle name="Énfasis3 31" xfId="1363"/>
    <cellStyle name="Énfasis3 32" xfId="1364"/>
    <cellStyle name="Énfasis3 33" xfId="1365"/>
    <cellStyle name="Énfasis3 34" xfId="1366"/>
    <cellStyle name="Énfasis3 35" xfId="1367"/>
    <cellStyle name="Énfasis3 36" xfId="1368"/>
    <cellStyle name="Énfasis3 37" xfId="1369"/>
    <cellStyle name="Énfasis3 38" xfId="1370"/>
    <cellStyle name="Énfasis3 39" xfId="1371"/>
    <cellStyle name="Énfasis3 4" xfId="1372"/>
    <cellStyle name="Énfasis3 40" xfId="1373"/>
    <cellStyle name="Énfasis3 41" xfId="1374"/>
    <cellStyle name="Énfasis3 42" xfId="1375"/>
    <cellStyle name="Énfasis3 43" xfId="1376"/>
    <cellStyle name="Énfasis3 44" xfId="1377"/>
    <cellStyle name="Énfasis3 45" xfId="1378"/>
    <cellStyle name="Énfasis3 46" xfId="1379"/>
    <cellStyle name="Énfasis3 47" xfId="1380"/>
    <cellStyle name="Énfasis3 5" xfId="1381"/>
    <cellStyle name="Énfasis3 6" xfId="1382"/>
    <cellStyle name="Énfasis3 7" xfId="1383"/>
    <cellStyle name="Énfasis3 8" xfId="1384"/>
    <cellStyle name="Énfasis3 9" xfId="1385"/>
    <cellStyle name="Énfasis4 1" xfId="1386"/>
    <cellStyle name="Énfasis4 10" xfId="1387"/>
    <cellStyle name="Énfasis4 11" xfId="1388"/>
    <cellStyle name="Énfasis4 12" xfId="1389"/>
    <cellStyle name="Énfasis4 13" xfId="1390"/>
    <cellStyle name="Énfasis4 14" xfId="1391"/>
    <cellStyle name="Énfasis4 15" xfId="1392"/>
    <cellStyle name="Énfasis4 16" xfId="1393"/>
    <cellStyle name="Énfasis4 17" xfId="1394"/>
    <cellStyle name="Énfasis4 18" xfId="1395"/>
    <cellStyle name="Énfasis4 19" xfId="1396"/>
    <cellStyle name="Énfasis4 2" xfId="1397"/>
    <cellStyle name="Énfasis4 2 2" xfId="1398"/>
    <cellStyle name="Énfasis4 2 3" xfId="1399"/>
    <cellStyle name="Énfasis4 20" xfId="1400"/>
    <cellStyle name="Énfasis4 21" xfId="1401"/>
    <cellStyle name="Énfasis4 22" xfId="1402"/>
    <cellStyle name="Énfasis4 23" xfId="1403"/>
    <cellStyle name="Énfasis4 24" xfId="1404"/>
    <cellStyle name="Énfasis4 25" xfId="1405"/>
    <cellStyle name="Énfasis4 26" xfId="1406"/>
    <cellStyle name="Énfasis4 27" xfId="1407"/>
    <cellStyle name="Énfasis4 28" xfId="1408"/>
    <cellStyle name="Énfasis4 29" xfId="1409"/>
    <cellStyle name="Énfasis4 3" xfId="1410"/>
    <cellStyle name="Énfasis4 30" xfId="1411"/>
    <cellStyle name="Énfasis4 31" xfId="1412"/>
    <cellStyle name="Énfasis4 32" xfId="1413"/>
    <cellStyle name="Énfasis4 33" xfId="1414"/>
    <cellStyle name="Énfasis4 34" xfId="1415"/>
    <cellStyle name="Énfasis4 35" xfId="1416"/>
    <cellStyle name="Énfasis4 36" xfId="1417"/>
    <cellStyle name="Énfasis4 37" xfId="1418"/>
    <cellStyle name="Énfasis4 38" xfId="1419"/>
    <cellStyle name="Énfasis4 39" xfId="1420"/>
    <cellStyle name="Énfasis4 4" xfId="1421"/>
    <cellStyle name="Énfasis4 40" xfId="1422"/>
    <cellStyle name="Énfasis4 41" xfId="1423"/>
    <cellStyle name="Énfasis4 42" xfId="1424"/>
    <cellStyle name="Énfasis4 43" xfId="1425"/>
    <cellStyle name="Énfasis4 44" xfId="1426"/>
    <cellStyle name="Énfasis4 45" xfId="1427"/>
    <cellStyle name="Énfasis4 46" xfId="1428"/>
    <cellStyle name="Énfasis4 47" xfId="1429"/>
    <cellStyle name="Énfasis4 5" xfId="1430"/>
    <cellStyle name="Énfasis4 6" xfId="1431"/>
    <cellStyle name="Énfasis4 7" xfId="1432"/>
    <cellStyle name="Énfasis4 8" xfId="1433"/>
    <cellStyle name="Énfasis4 9" xfId="1434"/>
    <cellStyle name="Énfasis5 1" xfId="1435"/>
    <cellStyle name="Énfasis5 10" xfId="1436"/>
    <cellStyle name="Énfasis5 11" xfId="1437"/>
    <cellStyle name="Énfasis5 12" xfId="1438"/>
    <cellStyle name="Énfasis5 13" xfId="1439"/>
    <cellStyle name="Énfasis5 14" xfId="1440"/>
    <cellStyle name="Énfasis5 15" xfId="1441"/>
    <cellStyle name="Énfasis5 16" xfId="1442"/>
    <cellStyle name="Énfasis5 17" xfId="1443"/>
    <cellStyle name="Énfasis5 18" xfId="1444"/>
    <cellStyle name="Énfasis5 19" xfId="1445"/>
    <cellStyle name="Énfasis5 2" xfId="1446"/>
    <cellStyle name="Énfasis5 2 2" xfId="1447"/>
    <cellStyle name="Énfasis5 2 3" xfId="1448"/>
    <cellStyle name="Énfasis5 20" xfId="1449"/>
    <cellStyle name="Énfasis5 21" xfId="1450"/>
    <cellStyle name="Énfasis5 22" xfId="1451"/>
    <cellStyle name="Énfasis5 23" xfId="1452"/>
    <cellStyle name="Énfasis5 24" xfId="1453"/>
    <cellStyle name="Énfasis5 25" xfId="1454"/>
    <cellStyle name="Énfasis5 26" xfId="1455"/>
    <cellStyle name="Énfasis5 27" xfId="1456"/>
    <cellStyle name="Énfasis5 28" xfId="1457"/>
    <cellStyle name="Énfasis5 29" xfId="1458"/>
    <cellStyle name="Énfasis5 3" xfId="1459"/>
    <cellStyle name="Énfasis5 30" xfId="1460"/>
    <cellStyle name="Énfasis5 31" xfId="1461"/>
    <cellStyle name="Énfasis5 32" xfId="1462"/>
    <cellStyle name="Énfasis5 33" xfId="1463"/>
    <cellStyle name="Énfasis5 34" xfId="1464"/>
    <cellStyle name="Énfasis5 35" xfId="1465"/>
    <cellStyle name="Énfasis5 36" xfId="1466"/>
    <cellStyle name="Énfasis5 37" xfId="1467"/>
    <cellStyle name="Énfasis5 38" xfId="1468"/>
    <cellStyle name="Énfasis5 39" xfId="1469"/>
    <cellStyle name="Énfasis5 4" xfId="1470"/>
    <cellStyle name="Énfasis5 40" xfId="1471"/>
    <cellStyle name="Énfasis5 41" xfId="1472"/>
    <cellStyle name="Énfasis5 42" xfId="1473"/>
    <cellStyle name="Énfasis5 43" xfId="1474"/>
    <cellStyle name="Énfasis5 44" xfId="1475"/>
    <cellStyle name="Énfasis5 45" xfId="1476"/>
    <cellStyle name="Énfasis5 46" xfId="1477"/>
    <cellStyle name="Énfasis5 47" xfId="1478"/>
    <cellStyle name="Énfasis5 5" xfId="1479"/>
    <cellStyle name="Énfasis5 6" xfId="1480"/>
    <cellStyle name="Énfasis5 7" xfId="1481"/>
    <cellStyle name="Énfasis5 8" xfId="1482"/>
    <cellStyle name="Énfasis5 9" xfId="1483"/>
    <cellStyle name="Énfasis6 1" xfId="1484"/>
    <cellStyle name="Énfasis6 10" xfId="1485"/>
    <cellStyle name="Énfasis6 11" xfId="1486"/>
    <cellStyle name="Énfasis6 12" xfId="1487"/>
    <cellStyle name="Énfasis6 13" xfId="1488"/>
    <cellStyle name="Énfasis6 14" xfId="1489"/>
    <cellStyle name="Énfasis6 15" xfId="1490"/>
    <cellStyle name="Énfasis6 16" xfId="1491"/>
    <cellStyle name="Énfasis6 17" xfId="1492"/>
    <cellStyle name="Énfasis6 18" xfId="1493"/>
    <cellStyle name="Énfasis6 19" xfId="1494"/>
    <cellStyle name="Énfasis6 2" xfId="1495"/>
    <cellStyle name="Énfasis6 2 2" xfId="1496"/>
    <cellStyle name="Énfasis6 2 3" xfId="1497"/>
    <cellStyle name="Énfasis6 20" xfId="1498"/>
    <cellStyle name="Énfasis6 21" xfId="1499"/>
    <cellStyle name="Énfasis6 22" xfId="1500"/>
    <cellStyle name="Énfasis6 23" xfId="1501"/>
    <cellStyle name="Énfasis6 24" xfId="1502"/>
    <cellStyle name="Énfasis6 25" xfId="1503"/>
    <cellStyle name="Énfasis6 26" xfId="1504"/>
    <cellStyle name="Énfasis6 27" xfId="1505"/>
    <cellStyle name="Énfasis6 28" xfId="1506"/>
    <cellStyle name="Énfasis6 29" xfId="1507"/>
    <cellStyle name="Énfasis6 3" xfId="1508"/>
    <cellStyle name="Énfasis6 30" xfId="1509"/>
    <cellStyle name="Énfasis6 31" xfId="1510"/>
    <cellStyle name="Énfasis6 32" xfId="1511"/>
    <cellStyle name="Énfasis6 33" xfId="1512"/>
    <cellStyle name="Énfasis6 34" xfId="1513"/>
    <cellStyle name="Énfasis6 35" xfId="1514"/>
    <cellStyle name="Énfasis6 36" xfId="1515"/>
    <cellStyle name="Énfasis6 37" xfId="1516"/>
    <cellStyle name="Énfasis6 38" xfId="1517"/>
    <cellStyle name="Énfasis6 39" xfId="1518"/>
    <cellStyle name="Énfasis6 4" xfId="1519"/>
    <cellStyle name="Énfasis6 40" xfId="1520"/>
    <cellStyle name="Énfasis6 41" xfId="1521"/>
    <cellStyle name="Énfasis6 42" xfId="1522"/>
    <cellStyle name="Énfasis6 43" xfId="1523"/>
    <cellStyle name="Énfasis6 44" xfId="1524"/>
    <cellStyle name="Énfasis6 45" xfId="1525"/>
    <cellStyle name="Énfasis6 46" xfId="1526"/>
    <cellStyle name="Énfasis6 47" xfId="1527"/>
    <cellStyle name="Énfasis6 5" xfId="1528"/>
    <cellStyle name="Énfasis6 6" xfId="1529"/>
    <cellStyle name="Énfasis6 7" xfId="1530"/>
    <cellStyle name="Énfasis6 8" xfId="1531"/>
    <cellStyle name="Énfasis6 9" xfId="1532"/>
    <cellStyle name="Entrada 1" xfId="1533"/>
    <cellStyle name="Entrada 10" xfId="1534"/>
    <cellStyle name="Entrada 11" xfId="1535"/>
    <cellStyle name="Entrada 12" xfId="1536"/>
    <cellStyle name="Entrada 13" xfId="1537"/>
    <cellStyle name="Entrada 14" xfId="1538"/>
    <cellStyle name="Entrada 15" xfId="1539"/>
    <cellStyle name="Entrada 16" xfId="1540"/>
    <cellStyle name="Entrada 17" xfId="1541"/>
    <cellStyle name="Entrada 18" xfId="1542"/>
    <cellStyle name="Entrada 19" xfId="1543"/>
    <cellStyle name="Entrada 2" xfId="40"/>
    <cellStyle name="Entrada 2 2" xfId="1545"/>
    <cellStyle name="Entrada 2 3" xfId="1546"/>
    <cellStyle name="Entrada 2 4" xfId="1544"/>
    <cellStyle name="Entrada 2_120416_Seguiment_matrícula" xfId="1547"/>
    <cellStyle name="Entrada 20" xfId="1548"/>
    <cellStyle name="Entrada 21" xfId="1549"/>
    <cellStyle name="Entrada 22" xfId="1550"/>
    <cellStyle name="Entrada 23" xfId="1551"/>
    <cellStyle name="Entrada 24" xfId="1552"/>
    <cellStyle name="Entrada 25" xfId="1553"/>
    <cellStyle name="Entrada 26" xfId="1554"/>
    <cellStyle name="Entrada 27" xfId="1555"/>
    <cellStyle name="Entrada 28" xfId="1556"/>
    <cellStyle name="Entrada 29" xfId="1557"/>
    <cellStyle name="Entrada 3" xfId="41"/>
    <cellStyle name="Entrada 3 2" xfId="1558"/>
    <cellStyle name="Entrada 30" xfId="1559"/>
    <cellStyle name="Entrada 31" xfId="1560"/>
    <cellStyle name="Entrada 32" xfId="1561"/>
    <cellStyle name="Entrada 33" xfId="1562"/>
    <cellStyle name="Entrada 34" xfId="1563"/>
    <cellStyle name="Entrada 35" xfId="1564"/>
    <cellStyle name="Entrada 36" xfId="1565"/>
    <cellStyle name="Entrada 37" xfId="1566"/>
    <cellStyle name="Entrada 38" xfId="1567"/>
    <cellStyle name="Entrada 39" xfId="1568"/>
    <cellStyle name="Entrada 4" xfId="39"/>
    <cellStyle name="Entrada 4 2" xfId="1569"/>
    <cellStyle name="Entrada 40" xfId="1570"/>
    <cellStyle name="Entrada 41" xfId="1571"/>
    <cellStyle name="Entrada 42" xfId="1572"/>
    <cellStyle name="Entrada 43" xfId="1573"/>
    <cellStyle name="Entrada 44" xfId="1574"/>
    <cellStyle name="Entrada 45" xfId="1575"/>
    <cellStyle name="Entrada 46" xfId="1576"/>
    <cellStyle name="Entrada 47" xfId="1577"/>
    <cellStyle name="Entrada 5" xfId="1578"/>
    <cellStyle name="Entrada 6" xfId="1579"/>
    <cellStyle name="Entrada 7" xfId="1580"/>
    <cellStyle name="Entrada 8" xfId="1581"/>
    <cellStyle name="Entrada 9" xfId="1582"/>
    <cellStyle name="Estilo 1" xfId="1583"/>
    <cellStyle name="Euro" xfId="42"/>
    <cellStyle name="Euro 10" xfId="2310"/>
    <cellStyle name="Euro 2" xfId="43"/>
    <cellStyle name="Euro 2 2" xfId="1586"/>
    <cellStyle name="Euro 2 2 2" xfId="1587"/>
    <cellStyle name="Euro 2 3" xfId="1585"/>
    <cellStyle name="Euro 2_E3" xfId="1588"/>
    <cellStyle name="Euro 3" xfId="1589"/>
    <cellStyle name="Euro 3 2" xfId="1590"/>
    <cellStyle name="Euro 4" xfId="1591"/>
    <cellStyle name="Euro 4 2" xfId="1592"/>
    <cellStyle name="Euro 4 3" xfId="1593"/>
    <cellStyle name="Euro 4_Hoja3" xfId="1594"/>
    <cellStyle name="Euro 5" xfId="1595"/>
    <cellStyle name="Euro 6" xfId="1596"/>
    <cellStyle name="Euro 7" xfId="1597"/>
    <cellStyle name="Euro 8" xfId="1598"/>
    <cellStyle name="Euro 9" xfId="1584"/>
    <cellStyle name="Euro_BBDD" xfId="1599"/>
    <cellStyle name="Hipervínculo 2" xfId="1600"/>
    <cellStyle name="Incorrecte" xfId="2296"/>
    <cellStyle name="Incorrecte 2" xfId="44"/>
    <cellStyle name="Incorrecte 2 2" xfId="1601"/>
    <cellStyle name="Incorrecto 1" xfId="1602"/>
    <cellStyle name="Incorrecto 10" xfId="1603"/>
    <cellStyle name="Incorrecto 11" xfId="1604"/>
    <cellStyle name="Incorrecto 12" xfId="1605"/>
    <cellStyle name="Incorrecto 13" xfId="1606"/>
    <cellStyle name="Incorrecto 14" xfId="1607"/>
    <cellStyle name="Incorrecto 15" xfId="1608"/>
    <cellStyle name="Incorrecto 16" xfId="1609"/>
    <cellStyle name="Incorrecto 17" xfId="1610"/>
    <cellStyle name="Incorrecto 18" xfId="1611"/>
    <cellStyle name="Incorrecto 19" xfId="1612"/>
    <cellStyle name="Incorrecto 2" xfId="1613"/>
    <cellStyle name="Incorrecto 2 2" xfId="1614"/>
    <cellStyle name="Incorrecto 2 3" xfId="1615"/>
    <cellStyle name="Incorrecto 20" xfId="1616"/>
    <cellStyle name="Incorrecto 21" xfId="1617"/>
    <cellStyle name="Incorrecto 22" xfId="1618"/>
    <cellStyle name="Incorrecto 23" xfId="1619"/>
    <cellStyle name="Incorrecto 24" xfId="1620"/>
    <cellStyle name="Incorrecto 25" xfId="1621"/>
    <cellStyle name="Incorrecto 26" xfId="1622"/>
    <cellStyle name="Incorrecto 27" xfId="1623"/>
    <cellStyle name="Incorrecto 28" xfId="1624"/>
    <cellStyle name="Incorrecto 29" xfId="1625"/>
    <cellStyle name="Incorrecto 3" xfId="1626"/>
    <cellStyle name="Incorrecto 30" xfId="1627"/>
    <cellStyle name="Incorrecto 31" xfId="1628"/>
    <cellStyle name="Incorrecto 32" xfId="1629"/>
    <cellStyle name="Incorrecto 33" xfId="1630"/>
    <cellStyle name="Incorrecto 34" xfId="1631"/>
    <cellStyle name="Incorrecto 35" xfId="1632"/>
    <cellStyle name="Incorrecto 36" xfId="1633"/>
    <cellStyle name="Incorrecto 37" xfId="1634"/>
    <cellStyle name="Incorrecto 38" xfId="1635"/>
    <cellStyle name="Incorrecto 39" xfId="1636"/>
    <cellStyle name="Incorrecto 4" xfId="1637"/>
    <cellStyle name="Incorrecto 40" xfId="1638"/>
    <cellStyle name="Incorrecto 41" xfId="1639"/>
    <cellStyle name="Incorrecto 42" xfId="1640"/>
    <cellStyle name="Incorrecto 43" xfId="1641"/>
    <cellStyle name="Incorrecto 44" xfId="1642"/>
    <cellStyle name="Incorrecto 45" xfId="1643"/>
    <cellStyle name="Incorrecto 46" xfId="1644"/>
    <cellStyle name="Incorrecto 47" xfId="1645"/>
    <cellStyle name="Incorrecto 5" xfId="1646"/>
    <cellStyle name="Incorrecto 6" xfId="1647"/>
    <cellStyle name="Incorrecto 7" xfId="1648"/>
    <cellStyle name="Incorrecto 8" xfId="1649"/>
    <cellStyle name="Incorrecto 9" xfId="1650"/>
    <cellStyle name="Milers 2" xfId="1651"/>
    <cellStyle name="Milers 2 2" xfId="1652"/>
    <cellStyle name="Milers 3" xfId="1653"/>
    <cellStyle name="Millares [0] 2" xfId="1654"/>
    <cellStyle name="Millares 2" xfId="45"/>
    <cellStyle name="Millares 2 2" xfId="1656"/>
    <cellStyle name="Millares 2 2 2" xfId="1657"/>
    <cellStyle name="Millares 2 3" xfId="1658"/>
    <cellStyle name="Millares 2 3 2" xfId="1659"/>
    <cellStyle name="Millares 2 4" xfId="1660"/>
    <cellStyle name="Millares 2 5" xfId="1655"/>
    <cellStyle name="Millares 2_E3" xfId="1661"/>
    <cellStyle name="Millares 3" xfId="1662"/>
    <cellStyle name="Millares 3 2" xfId="1663"/>
    <cellStyle name="Millares 4" xfId="1664"/>
    <cellStyle name="Millares 5" xfId="1665"/>
    <cellStyle name="Millares 5 2" xfId="1666"/>
    <cellStyle name="Millares 5 2 2" xfId="1667"/>
    <cellStyle name="Millares 5 3" xfId="1668"/>
    <cellStyle name="Millares 6" xfId="1669"/>
    <cellStyle name="Millares 6 2" xfId="1670"/>
    <cellStyle name="Millares 6 2 2" xfId="1671"/>
    <cellStyle name="Millares 6 3" xfId="1672"/>
    <cellStyle name="Millares 7" xfId="1673"/>
    <cellStyle name="Millares 7 2" xfId="1674"/>
    <cellStyle name="Millares 8" xfId="1675"/>
    <cellStyle name="Moneda 2" xfId="1676"/>
    <cellStyle name="Moneda 2 2" xfId="1677"/>
    <cellStyle name="Moneda 3" xfId="1678"/>
    <cellStyle name="Moneda 4" xfId="1679"/>
    <cellStyle name="Moneda 5" xfId="1680"/>
    <cellStyle name="Moneda 5 2" xfId="1681"/>
    <cellStyle name="Moneda 6" xfId="1682"/>
    <cellStyle name="Moneda 7" xfId="1683"/>
    <cellStyle name="Moneda 8" xfId="1684"/>
    <cellStyle name="Neutral 1" xfId="1685"/>
    <cellStyle name="Neutral 10" xfId="1686"/>
    <cellStyle name="Neutral 11" xfId="1687"/>
    <cellStyle name="Neutral 12" xfId="1688"/>
    <cellStyle name="Neutral 13" xfId="1689"/>
    <cellStyle name="Neutral 14" xfId="1690"/>
    <cellStyle name="Neutral 15" xfId="1691"/>
    <cellStyle name="Neutral 16" xfId="1692"/>
    <cellStyle name="Neutral 17" xfId="1693"/>
    <cellStyle name="Neutral 18" xfId="1694"/>
    <cellStyle name="Neutral 19" xfId="1695"/>
    <cellStyle name="Neutral 2" xfId="47"/>
    <cellStyle name="Neutral 2 2" xfId="1696"/>
    <cellStyle name="Neutral 2 3" xfId="1697"/>
    <cellStyle name="Neutral 2_Hoja3" xfId="1698"/>
    <cellStyle name="Neutral 20" xfId="1699"/>
    <cellStyle name="Neutral 21" xfId="1700"/>
    <cellStyle name="Neutral 22" xfId="1701"/>
    <cellStyle name="Neutral 23" xfId="1702"/>
    <cellStyle name="Neutral 24" xfId="1703"/>
    <cellStyle name="Neutral 25" xfId="1704"/>
    <cellStyle name="Neutral 26" xfId="1705"/>
    <cellStyle name="Neutral 27" xfId="1706"/>
    <cellStyle name="Neutral 28" xfId="1707"/>
    <cellStyle name="Neutral 29" xfId="1708"/>
    <cellStyle name="Neutral 3" xfId="48"/>
    <cellStyle name="Neutral 3 2" xfId="1709"/>
    <cellStyle name="Neutral 30" xfId="1710"/>
    <cellStyle name="Neutral 31" xfId="1711"/>
    <cellStyle name="Neutral 32" xfId="1712"/>
    <cellStyle name="Neutral 33" xfId="1713"/>
    <cellStyle name="Neutral 34" xfId="1714"/>
    <cellStyle name="Neutral 35" xfId="1715"/>
    <cellStyle name="Neutral 36" xfId="1716"/>
    <cellStyle name="Neutral 37" xfId="1717"/>
    <cellStyle name="Neutral 38" xfId="1718"/>
    <cellStyle name="Neutral 39" xfId="1719"/>
    <cellStyle name="Neutral 4" xfId="46"/>
    <cellStyle name="Neutral 4 2" xfId="1720"/>
    <cellStyle name="Neutral 40" xfId="1721"/>
    <cellStyle name="Neutral 41" xfId="1722"/>
    <cellStyle name="Neutral 42" xfId="1723"/>
    <cellStyle name="Neutral 43" xfId="1724"/>
    <cellStyle name="Neutral 44" xfId="1725"/>
    <cellStyle name="Neutral 45" xfId="1726"/>
    <cellStyle name="Neutral 46" xfId="1727"/>
    <cellStyle name="Neutral 47" xfId="1728"/>
    <cellStyle name="Neutral 5" xfId="1729"/>
    <cellStyle name="Neutral 6" xfId="1730"/>
    <cellStyle name="Neutral 7" xfId="1731"/>
    <cellStyle name="Neutral 8" xfId="1732"/>
    <cellStyle name="Neutral 9" xfId="1733"/>
    <cellStyle name="Normal" xfId="0" builtinId="0"/>
    <cellStyle name="Normal 10" xfId="1734"/>
    <cellStyle name="Normal 11" xfId="1735"/>
    <cellStyle name="Normal 12" xfId="1736"/>
    <cellStyle name="Normal 13" xfId="1737"/>
    <cellStyle name="Normal 14" xfId="1738"/>
    <cellStyle name="Normal 15" xfId="1739"/>
    <cellStyle name="Normal 16" xfId="1740"/>
    <cellStyle name="Normal 17" xfId="1741"/>
    <cellStyle name="Normal 18" xfId="1742"/>
    <cellStyle name="Normal 19" xfId="1743"/>
    <cellStyle name="Normal 2" xfId="1"/>
    <cellStyle name="Normal 2 2" xfId="49"/>
    <cellStyle name="Normal 2 2 2" xfId="8"/>
    <cellStyle name="Normal 2 2 2 2" xfId="1744"/>
    <cellStyle name="Normal 2 2 3" xfId="9"/>
    <cellStyle name="Normal 2 2 3 2" xfId="1745"/>
    <cellStyle name="Normal 2 3" xfId="1746"/>
    <cellStyle name="Normal 2 4" xfId="1747"/>
    <cellStyle name="Normal 2 5" xfId="1748"/>
    <cellStyle name="Normal 2 6" xfId="1749"/>
    <cellStyle name="Normal 2 6 2" xfId="1750"/>
    <cellStyle name="Normal 2 7" xfId="2307"/>
    <cellStyle name="Normal 2_Fres_Tràmits_Acadèmics_BEA" xfId="1751"/>
    <cellStyle name="Normal 20" xfId="1752"/>
    <cellStyle name="Normal 21" xfId="1753"/>
    <cellStyle name="Normal 22" xfId="1754"/>
    <cellStyle name="Normal 23" xfId="1755"/>
    <cellStyle name="Normal 24" xfId="1756"/>
    <cellStyle name="Normal 25" xfId="1757"/>
    <cellStyle name="Normal 26" xfId="1758"/>
    <cellStyle name="Normal 27" xfId="1759"/>
    <cellStyle name="Normal 28" xfId="1760"/>
    <cellStyle name="Normal 29" xfId="1761"/>
    <cellStyle name="Normal 3" xfId="4"/>
    <cellStyle name="Normal 3 2" xfId="1762"/>
    <cellStyle name="Normal 3 2 2" xfId="1763"/>
    <cellStyle name="Normal 3 2 2 2" xfId="1764"/>
    <cellStyle name="Normal 3 2 3" xfId="1765"/>
    <cellStyle name="Normal 3 2 4" xfId="1766"/>
    <cellStyle name="Normal 3 3" xfId="1767"/>
    <cellStyle name="Normal 3 3 2" xfId="1768"/>
    <cellStyle name="Normal 3 4" xfId="1769"/>
    <cellStyle name="Normal 3 4 2" xfId="1770"/>
    <cellStyle name="Normal 3 5" xfId="1771"/>
    <cellStyle name="Normal 3_Hoja3" xfId="1772"/>
    <cellStyle name="Normal 30" xfId="1773"/>
    <cellStyle name="Normal 31" xfId="1774"/>
    <cellStyle name="Normal 31 2" xfId="7"/>
    <cellStyle name="Normal 32" xfId="1775"/>
    <cellStyle name="Normal 33" xfId="6"/>
    <cellStyle name="Normal 33 2" xfId="1776"/>
    <cellStyle name="Normal 34" xfId="1777"/>
    <cellStyle name="Normal 35" xfId="1778"/>
    <cellStyle name="Normal 35 2" xfId="1779"/>
    <cellStyle name="Normal 35 3" xfId="1780"/>
    <cellStyle name="Normal 36" xfId="1781"/>
    <cellStyle name="Normal 37" xfId="1782"/>
    <cellStyle name="Normal 38" xfId="1783"/>
    <cellStyle name="Normal 39" xfId="1784"/>
    <cellStyle name="Normal 39 2" xfId="1785"/>
    <cellStyle name="Normal 39 2 2" xfId="1786"/>
    <cellStyle name="Normal 39 2 2 2" xfId="1787"/>
    <cellStyle name="Normal 39 2 3" xfId="1788"/>
    <cellStyle name="Normal 39 2_Marge Var." xfId="1789"/>
    <cellStyle name="Normal 39 3" xfId="1790"/>
    <cellStyle name="Normal 39 3 2" xfId="1791"/>
    <cellStyle name="Normal 39 4" xfId="1792"/>
    <cellStyle name="Normal 39 4 2" xfId="1793"/>
    <cellStyle name="Normal 39 5" xfId="1794"/>
    <cellStyle name="Normal 39 6" xfId="1795"/>
    <cellStyle name="Normal 39_Hoja3" xfId="1796"/>
    <cellStyle name="Normal 4" xfId="50"/>
    <cellStyle name="Normal 4 2" xfId="1798"/>
    <cellStyle name="Normal 4 3" xfId="1797"/>
    <cellStyle name="Normal 40" xfId="1799"/>
    <cellStyle name="Normal 40 2" xfId="1800"/>
    <cellStyle name="Normal 40 2 2" xfId="1801"/>
    <cellStyle name="Normal 40 3" xfId="1802"/>
    <cellStyle name="Normal 40 3 2" xfId="1803"/>
    <cellStyle name="Normal 40 4" xfId="1804"/>
    <cellStyle name="Normal 40 5" xfId="1805"/>
    <cellStyle name="Normal 40_Hoja3" xfId="1806"/>
    <cellStyle name="Normal 41" xfId="1807"/>
    <cellStyle name="Normal 41 2" xfId="1808"/>
    <cellStyle name="Normal 41 2 2" xfId="1809"/>
    <cellStyle name="Normal 41 3" xfId="1810"/>
    <cellStyle name="Normal 41 4" xfId="1811"/>
    <cellStyle name="Normal 42" xfId="1812"/>
    <cellStyle name="Normal 42 2" xfId="1813"/>
    <cellStyle name="Normal 43" xfId="1814"/>
    <cellStyle name="Normal 43 2" xfId="1815"/>
    <cellStyle name="Normal 43 2 2" xfId="1816"/>
    <cellStyle name="Normal 43 3" xfId="1817"/>
    <cellStyle name="Normal 43_Marge Var." xfId="1818"/>
    <cellStyle name="Normal 44" xfId="1819"/>
    <cellStyle name="Normal 44 2" xfId="1820"/>
    <cellStyle name="Normal 44 2 2" xfId="1821"/>
    <cellStyle name="Normal 44 3" xfId="1822"/>
    <cellStyle name="Normal 44_Marge Var." xfId="1823"/>
    <cellStyle name="Normal 45" xfId="1824"/>
    <cellStyle name="Normal 45 2" xfId="1825"/>
    <cellStyle name="Normal 45 2 2" xfId="1826"/>
    <cellStyle name="Normal 45 2 2 2" xfId="1827"/>
    <cellStyle name="Normal 45 2 3" xfId="1828"/>
    <cellStyle name="Normal 45 2 3 2" xfId="1829"/>
    <cellStyle name="Normal 45 2 4" xfId="1830"/>
    <cellStyle name="Normal 45 2_Marge Var." xfId="1831"/>
    <cellStyle name="Normal 45 3" xfId="1832"/>
    <cellStyle name="Normal 45 3 2" xfId="1833"/>
    <cellStyle name="Normal 45 4" xfId="1834"/>
    <cellStyle name="Normal 45 4 2" xfId="1835"/>
    <cellStyle name="Normal 45 5" xfId="1836"/>
    <cellStyle name="Normal 45_Marge Var." xfId="1837"/>
    <cellStyle name="Normal 46" xfId="1838"/>
    <cellStyle name="Normal 46 2" xfId="1839"/>
    <cellStyle name="Normal 47" xfId="1840"/>
    <cellStyle name="Normal 47 2" xfId="1841"/>
    <cellStyle name="Normal 48" xfId="1842"/>
    <cellStyle name="Normal 48 2" xfId="1843"/>
    <cellStyle name="Normal 49" xfId="1844"/>
    <cellStyle name="Normal 49 2" xfId="1845"/>
    <cellStyle name="Normal 5" xfId="10"/>
    <cellStyle name="Normal 5 2" xfId="1846"/>
    <cellStyle name="Normal 50" xfId="1847"/>
    <cellStyle name="Normal 50 2" xfId="1848"/>
    <cellStyle name="Normal 51" xfId="1849"/>
    <cellStyle name="Normal 51 2" xfId="1850"/>
    <cellStyle name="Normal 52" xfId="1851"/>
    <cellStyle name="Normal 52 2" xfId="1852"/>
    <cellStyle name="Normal 53" xfId="1853"/>
    <cellStyle name="Normal 53 2" xfId="1854"/>
    <cellStyle name="Normal 54" xfId="1855"/>
    <cellStyle name="Normal 54 2" xfId="1856"/>
    <cellStyle name="Normal 55" xfId="1857"/>
    <cellStyle name="Normal 55 2" xfId="1858"/>
    <cellStyle name="Normal 56" xfId="1859"/>
    <cellStyle name="Normal 56 2" xfId="1860"/>
    <cellStyle name="Normal 57" xfId="1861"/>
    <cellStyle name="Normal 57 2" xfId="1862"/>
    <cellStyle name="Normal 58" xfId="1863"/>
    <cellStyle name="Normal 58 2" xfId="1864"/>
    <cellStyle name="Normal 59" xfId="1865"/>
    <cellStyle name="Normal 59 2" xfId="1866"/>
    <cellStyle name="Normal 6" xfId="1867"/>
    <cellStyle name="Normal 60" xfId="1868"/>
    <cellStyle name="Normal 60 2" xfId="1869"/>
    <cellStyle name="Normal 61" xfId="1870"/>
    <cellStyle name="Normal 61 2" xfId="1871"/>
    <cellStyle name="Normal 61 2 2" xfId="1872"/>
    <cellStyle name="Normal 61 2 3" xfId="1873"/>
    <cellStyle name="Normal 61 3" xfId="1874"/>
    <cellStyle name="Normal 61 4" xfId="1875"/>
    <cellStyle name="Normal 62" xfId="1876"/>
    <cellStyle name="Normal 62 2" xfId="1877"/>
    <cellStyle name="Normal 62 2 2" xfId="1878"/>
    <cellStyle name="Normal 62 2 3" xfId="1879"/>
    <cellStyle name="Normal 62 3" xfId="1880"/>
    <cellStyle name="Normal 62 4" xfId="1881"/>
    <cellStyle name="Normal 63" xfId="64"/>
    <cellStyle name="Normal 63 2" xfId="1882"/>
    <cellStyle name="Normal 63 3" xfId="1883"/>
    <cellStyle name="Normal 63 4" xfId="1884"/>
    <cellStyle name="Normal 64" xfId="1885"/>
    <cellStyle name="Normal 64 2" xfId="1886"/>
    <cellStyle name="Normal 65" xfId="1887"/>
    <cellStyle name="Normal 65 2" xfId="1888"/>
    <cellStyle name="Normal 66" xfId="1889"/>
    <cellStyle name="Normal 66 2" xfId="1890"/>
    <cellStyle name="Normal 67" xfId="1891"/>
    <cellStyle name="Normal 67 2" xfId="1892"/>
    <cellStyle name="Normal 68" xfId="1893"/>
    <cellStyle name="Normal 68 2" xfId="1894"/>
    <cellStyle name="Normal 69" xfId="65"/>
    <cellStyle name="Normal 7" xfId="1895"/>
    <cellStyle name="Normal 8" xfId="1896"/>
    <cellStyle name="Normal 9" xfId="1897"/>
    <cellStyle name="Normal_Modelo" xfId="2"/>
    <cellStyle name="Nota" xfId="2297"/>
    <cellStyle name="Nota 2" xfId="51"/>
    <cellStyle name="Nota 2 2" xfId="1898"/>
    <cellStyle name="Notas 1" xfId="1899"/>
    <cellStyle name="Notas 10" xfId="1900"/>
    <cellStyle name="Notas 11" xfId="1901"/>
    <cellStyle name="Notas 12" xfId="1902"/>
    <cellStyle name="Notas 13" xfId="1903"/>
    <cellStyle name="Notas 14" xfId="1904"/>
    <cellStyle name="Notas 15" xfId="1905"/>
    <cellStyle name="Notas 16" xfId="1906"/>
    <cellStyle name="Notas 17" xfId="1907"/>
    <cellStyle name="Notas 18" xfId="1908"/>
    <cellStyle name="Notas 19" xfId="1909"/>
    <cellStyle name="Notas 2" xfId="1910"/>
    <cellStyle name="Notas 2 2" xfId="1911"/>
    <cellStyle name="Notas 2 3" xfId="1912"/>
    <cellStyle name="Notas 2_120416_Seguiment_matrícula" xfId="1913"/>
    <cellStyle name="Notas 20" xfId="1914"/>
    <cellStyle name="Notas 21" xfId="1915"/>
    <cellStyle name="Notas 22" xfId="1916"/>
    <cellStyle name="Notas 23" xfId="1917"/>
    <cellStyle name="Notas 24" xfId="1918"/>
    <cellStyle name="Notas 25" xfId="1919"/>
    <cellStyle name="Notas 26" xfId="1920"/>
    <cellStyle name="Notas 27" xfId="1921"/>
    <cellStyle name="Notas 28" xfId="1922"/>
    <cellStyle name="Notas 29" xfId="1923"/>
    <cellStyle name="Notas 3" xfId="1924"/>
    <cellStyle name="Notas 30" xfId="1925"/>
    <cellStyle name="Notas 31" xfId="1926"/>
    <cellStyle name="Notas 32" xfId="1927"/>
    <cellStyle name="Notas 33" xfId="1928"/>
    <cellStyle name="Notas 34" xfId="1929"/>
    <cellStyle name="Notas 35" xfId="1930"/>
    <cellStyle name="Notas 36" xfId="1931"/>
    <cellStyle name="Notas 37" xfId="1932"/>
    <cellStyle name="Notas 38" xfId="1933"/>
    <cellStyle name="Notas 39" xfId="1934"/>
    <cellStyle name="Notas 4" xfId="1935"/>
    <cellStyle name="Notas 40" xfId="1936"/>
    <cellStyle name="Notas 41" xfId="1937"/>
    <cellStyle name="Notas 42" xfId="1938"/>
    <cellStyle name="Notas 43" xfId="1939"/>
    <cellStyle name="Notas 44" xfId="1940"/>
    <cellStyle name="Notas 45" xfId="1941"/>
    <cellStyle name="Notas 46" xfId="1942"/>
    <cellStyle name="Notas 47" xfId="1943"/>
    <cellStyle name="Notas 5" xfId="1944"/>
    <cellStyle name="Notas 6" xfId="1945"/>
    <cellStyle name="Notas 7" xfId="1946"/>
    <cellStyle name="Notas 8" xfId="1947"/>
    <cellStyle name="Notas 9" xfId="1948"/>
    <cellStyle name="Percent 2" xfId="5"/>
    <cellStyle name="Percentatge 2" xfId="2308"/>
    <cellStyle name="Percentual 2" xfId="1949"/>
    <cellStyle name="Percentual 2 2" xfId="1950"/>
    <cellStyle name="Percentual 2 3" xfId="1951"/>
    <cellStyle name="Percentual 3" xfId="1952"/>
    <cellStyle name="Percentual 4" xfId="1953"/>
    <cellStyle name="Percentual 4 2" xfId="1954"/>
    <cellStyle name="Percentual 5" xfId="2267"/>
    <cellStyle name="Piloto de Datos Ángulo" xfId="1955"/>
    <cellStyle name="Piloto de Datos Campo" xfId="1956"/>
    <cellStyle name="Piloto de Datos Resultado" xfId="1957"/>
    <cellStyle name="Piloto de Datos Título" xfId="1958"/>
    <cellStyle name="Piloto de Datos Valor" xfId="1959"/>
    <cellStyle name="Porcentaje 2" xfId="1960"/>
    <cellStyle name="Porcentaje 2 2" xfId="1961"/>
    <cellStyle name="Porcentaje 2 2 2" xfId="1962"/>
    <cellStyle name="Porcentaje 2 3" xfId="1963"/>
    <cellStyle name="Porcentaje 2 4" xfId="1964"/>
    <cellStyle name="Porcentaje 3" xfId="1965"/>
    <cellStyle name="Porcentaje 3 2" xfId="1966"/>
    <cellStyle name="Porcentaje 3 2 2" xfId="1967"/>
    <cellStyle name="Porcentaje 3 3" xfId="1968"/>
    <cellStyle name="Porcentaje 4" xfId="1969"/>
    <cellStyle name="Porcentaje 4 2" xfId="1970"/>
    <cellStyle name="Porcentaje 5" xfId="1971"/>
    <cellStyle name="Porcentaje 5 2" xfId="1972"/>
    <cellStyle name="Porcentaje 5 2 2" xfId="1973"/>
    <cellStyle name="Porcentaje 5 3" xfId="1974"/>
    <cellStyle name="Porcentaje 6" xfId="2306"/>
    <cellStyle name="Porcentual 2" xfId="1975"/>
    <cellStyle name="Porcentual 2 2" xfId="1976"/>
    <cellStyle name="Porcentual 2 2 2" xfId="1977"/>
    <cellStyle name="Porcentual 2 3" xfId="1978"/>
    <cellStyle name="Porcentual 3" xfId="1979"/>
    <cellStyle name="Porcentual 4" xfId="1980"/>
    <cellStyle name="Porcentual 5" xfId="1981"/>
    <cellStyle name="Porcentual 5 2" xfId="1982"/>
    <cellStyle name="Porcentual 5 2 2" xfId="1983"/>
    <cellStyle name="Porcentual 5 2 2 2" xfId="1984"/>
    <cellStyle name="Porcentual 5 2 3" xfId="1985"/>
    <cellStyle name="Porcentual 6" xfId="1986"/>
    <cellStyle name="Porcentual 7" xfId="1987"/>
    <cellStyle name="Porcentual 7 2" xfId="1988"/>
    <cellStyle name="Porcentual 7 2 2" xfId="1989"/>
    <cellStyle name="Porcentual 7 3" xfId="1990"/>
    <cellStyle name="Porcentual 8" xfId="1991"/>
    <cellStyle name="Porcentual 8 2" xfId="1992"/>
    <cellStyle name="Porcentual 9" xfId="2309"/>
    <cellStyle name="Resultat" xfId="2298"/>
    <cellStyle name="Resultat 2" xfId="52"/>
    <cellStyle name="Resultat 2 2" xfId="1993"/>
    <cellStyle name="Salida 1" xfId="1994"/>
    <cellStyle name="Salida 10" xfId="1995"/>
    <cellStyle name="Salida 11" xfId="1996"/>
    <cellStyle name="Salida 12" xfId="1997"/>
    <cellStyle name="Salida 13" xfId="1998"/>
    <cellStyle name="Salida 14" xfId="1999"/>
    <cellStyle name="Salida 15" xfId="2000"/>
    <cellStyle name="Salida 16" xfId="2001"/>
    <cellStyle name="Salida 17" xfId="2002"/>
    <cellStyle name="Salida 18" xfId="2003"/>
    <cellStyle name="Salida 19" xfId="2004"/>
    <cellStyle name="Salida 2" xfId="2005"/>
    <cellStyle name="Salida 2 2" xfId="2006"/>
    <cellStyle name="Salida 2 3" xfId="2007"/>
    <cellStyle name="Salida 2_120416_Seguiment_matrícula" xfId="2008"/>
    <cellStyle name="Salida 20" xfId="2009"/>
    <cellStyle name="Salida 21" xfId="2010"/>
    <cellStyle name="Salida 22" xfId="2011"/>
    <cellStyle name="Salida 23" xfId="2012"/>
    <cellStyle name="Salida 24" xfId="2013"/>
    <cellStyle name="Salida 25" xfId="2014"/>
    <cellStyle name="Salida 26" xfId="2015"/>
    <cellStyle name="Salida 27" xfId="2016"/>
    <cellStyle name="Salida 28" xfId="2017"/>
    <cellStyle name="Salida 29" xfId="2018"/>
    <cellStyle name="Salida 3" xfId="2019"/>
    <cellStyle name="Salida 30" xfId="2020"/>
    <cellStyle name="Salida 31" xfId="2021"/>
    <cellStyle name="Salida 32" xfId="2022"/>
    <cellStyle name="Salida 33" xfId="2023"/>
    <cellStyle name="Salida 34" xfId="2024"/>
    <cellStyle name="Salida 35" xfId="2025"/>
    <cellStyle name="Salida 36" xfId="2026"/>
    <cellStyle name="Salida 37" xfId="2027"/>
    <cellStyle name="Salida 38" xfId="2028"/>
    <cellStyle name="Salida 39" xfId="2029"/>
    <cellStyle name="Salida 4" xfId="2030"/>
    <cellStyle name="Salida 40" xfId="2031"/>
    <cellStyle name="Salida 41" xfId="2032"/>
    <cellStyle name="Salida 42" xfId="2033"/>
    <cellStyle name="Salida 43" xfId="2034"/>
    <cellStyle name="Salida 44" xfId="2035"/>
    <cellStyle name="Salida 45" xfId="2036"/>
    <cellStyle name="Salida 46" xfId="2037"/>
    <cellStyle name="Salida 5" xfId="2038"/>
    <cellStyle name="Salida 6" xfId="2039"/>
    <cellStyle name="Salida 7" xfId="2040"/>
    <cellStyle name="Salida 8" xfId="2041"/>
    <cellStyle name="Salida 9" xfId="2042"/>
    <cellStyle name="SAPBEXchaText" xfId="53"/>
    <cellStyle name="Text d'advertiment" xfId="2299"/>
    <cellStyle name="Text d'advertiment 2" xfId="54"/>
    <cellStyle name="Text d'advertiment 2 2" xfId="2043"/>
    <cellStyle name="Text explicatiu" xfId="2300"/>
    <cellStyle name="Text explicatiu 2" xfId="55"/>
    <cellStyle name="Text explicatiu 2 2" xfId="2044"/>
    <cellStyle name="Texto de advertencia 1" xfId="2045"/>
    <cellStyle name="Texto de advertencia 10" xfId="2046"/>
    <cellStyle name="Texto de advertencia 11" xfId="2047"/>
    <cellStyle name="Texto de advertencia 12" xfId="2048"/>
    <cellStyle name="Texto de advertencia 13" xfId="2049"/>
    <cellStyle name="Texto de advertencia 14" xfId="2050"/>
    <cellStyle name="Texto de advertencia 15" xfId="2051"/>
    <cellStyle name="Texto de advertencia 16" xfId="2052"/>
    <cellStyle name="Texto de advertencia 17" xfId="2053"/>
    <cellStyle name="Texto de advertencia 18" xfId="2054"/>
    <cellStyle name="Texto de advertencia 19" xfId="2055"/>
    <cellStyle name="Texto de advertencia 2" xfId="2056"/>
    <cellStyle name="Texto de advertencia 2 2" xfId="2057"/>
    <cellStyle name="Texto de advertencia 2 3" xfId="2058"/>
    <cellStyle name="Texto de advertencia 20" xfId="2059"/>
    <cellStyle name="Texto de advertencia 21" xfId="2060"/>
    <cellStyle name="Texto de advertencia 22" xfId="2061"/>
    <cellStyle name="Texto de advertencia 23" xfId="2062"/>
    <cellStyle name="Texto de advertencia 24" xfId="2063"/>
    <cellStyle name="Texto de advertencia 25" xfId="2064"/>
    <cellStyle name="Texto de advertencia 26" xfId="2065"/>
    <cellStyle name="Texto de advertencia 27" xfId="2066"/>
    <cellStyle name="Texto de advertencia 28" xfId="2067"/>
    <cellStyle name="Texto de advertencia 29" xfId="2068"/>
    <cellStyle name="Texto de advertencia 3" xfId="2069"/>
    <cellStyle name="Texto de advertencia 30" xfId="2070"/>
    <cellStyle name="Texto de advertencia 31" xfId="2071"/>
    <cellStyle name="Texto de advertencia 32" xfId="2072"/>
    <cellStyle name="Texto de advertencia 33" xfId="2073"/>
    <cellStyle name="Texto de advertencia 34" xfId="2074"/>
    <cellStyle name="Texto de advertencia 35" xfId="2075"/>
    <cellStyle name="Texto de advertencia 36" xfId="2076"/>
    <cellStyle name="Texto de advertencia 37" xfId="2077"/>
    <cellStyle name="Texto de advertencia 38" xfId="2078"/>
    <cellStyle name="Texto de advertencia 39" xfId="2079"/>
    <cellStyle name="Texto de advertencia 4" xfId="2080"/>
    <cellStyle name="Texto de advertencia 40" xfId="2081"/>
    <cellStyle name="Texto de advertencia 41" xfId="2082"/>
    <cellStyle name="Texto de advertencia 42" xfId="2083"/>
    <cellStyle name="Texto de advertencia 5" xfId="2084"/>
    <cellStyle name="Texto de advertencia 6" xfId="2085"/>
    <cellStyle name="Texto de advertencia 7" xfId="2086"/>
    <cellStyle name="Texto de advertencia 8" xfId="2087"/>
    <cellStyle name="Texto de advertencia 9" xfId="2088"/>
    <cellStyle name="Texto explicativo 1" xfId="2089"/>
    <cellStyle name="Texto explicativo 10" xfId="2090"/>
    <cellStyle name="Texto explicativo 11" xfId="2091"/>
    <cellStyle name="Texto explicativo 12" xfId="2092"/>
    <cellStyle name="Texto explicativo 13" xfId="2093"/>
    <cellStyle name="Texto explicativo 14" xfId="2094"/>
    <cellStyle name="Texto explicativo 15" xfId="2095"/>
    <cellStyle name="Texto explicativo 16" xfId="2096"/>
    <cellStyle name="Texto explicativo 17" xfId="2097"/>
    <cellStyle name="Texto explicativo 18" xfId="2098"/>
    <cellStyle name="Texto explicativo 19" xfId="2099"/>
    <cellStyle name="Texto explicativo 2" xfId="2100"/>
    <cellStyle name="Texto explicativo 20" xfId="2101"/>
    <cellStyle name="Texto explicativo 21" xfId="2102"/>
    <cellStyle name="Texto explicativo 22" xfId="2103"/>
    <cellStyle name="Texto explicativo 23" xfId="2104"/>
    <cellStyle name="Texto explicativo 24" xfId="2105"/>
    <cellStyle name="Texto explicativo 25" xfId="2106"/>
    <cellStyle name="Texto explicativo 26" xfId="2107"/>
    <cellStyle name="Texto explicativo 27" xfId="2108"/>
    <cellStyle name="Texto explicativo 28" xfId="2109"/>
    <cellStyle name="Texto explicativo 29" xfId="2110"/>
    <cellStyle name="Texto explicativo 3" xfId="2111"/>
    <cellStyle name="Texto explicativo 30" xfId="2112"/>
    <cellStyle name="Texto explicativo 31" xfId="2113"/>
    <cellStyle name="Texto explicativo 32" xfId="2114"/>
    <cellStyle name="Texto explicativo 33" xfId="2115"/>
    <cellStyle name="Texto explicativo 34" xfId="2116"/>
    <cellStyle name="Texto explicativo 35" xfId="2117"/>
    <cellStyle name="Texto explicativo 36" xfId="2118"/>
    <cellStyle name="Texto explicativo 37" xfId="2119"/>
    <cellStyle name="Texto explicativo 38" xfId="2120"/>
    <cellStyle name="Texto explicativo 39" xfId="2121"/>
    <cellStyle name="Texto explicativo 4" xfId="2122"/>
    <cellStyle name="Texto explicativo 40" xfId="2123"/>
    <cellStyle name="Texto explicativo 41" xfId="2124"/>
    <cellStyle name="Texto explicativo 42" xfId="2125"/>
    <cellStyle name="Texto explicativo 5" xfId="2126"/>
    <cellStyle name="Texto explicativo 6" xfId="2127"/>
    <cellStyle name="Texto explicativo 7" xfId="2128"/>
    <cellStyle name="Texto explicativo 8" xfId="2129"/>
    <cellStyle name="Texto explicativo 9" xfId="2130"/>
    <cellStyle name="Títol" xfId="2301"/>
    <cellStyle name="Títol 1" xfId="2302"/>
    <cellStyle name="Títol 1 2" xfId="56"/>
    <cellStyle name="Títol 1 2 2" xfId="2131"/>
    <cellStyle name="Títol 2" xfId="2303"/>
    <cellStyle name="Títol 2 2" xfId="57"/>
    <cellStyle name="Títol 2 2 2" xfId="2132"/>
    <cellStyle name="Títol 3" xfId="2304"/>
    <cellStyle name="Títol 3 2" xfId="58"/>
    <cellStyle name="Títol 3 2 2" xfId="2133"/>
    <cellStyle name="Títol 4" xfId="2305"/>
    <cellStyle name="Títol 4 2" xfId="59"/>
    <cellStyle name="Títol 4 2 2" xfId="2134"/>
    <cellStyle name="Títol 5" xfId="60"/>
    <cellStyle name="Títol 5 2" xfId="2135"/>
    <cellStyle name="Título 1" xfId="2136"/>
    <cellStyle name="Título 1 1" xfId="2137"/>
    <cellStyle name="Título 1 10" xfId="2138"/>
    <cellStyle name="Título 1 11" xfId="2139"/>
    <cellStyle name="Título 1 12" xfId="2140"/>
    <cellStyle name="Título 1 13" xfId="2141"/>
    <cellStyle name="Título 1 14" xfId="2142"/>
    <cellStyle name="Título 1 15" xfId="2143"/>
    <cellStyle name="Título 1 16" xfId="2144"/>
    <cellStyle name="Título 1 17" xfId="2145"/>
    <cellStyle name="Título 1 18" xfId="2146"/>
    <cellStyle name="Título 1 19" xfId="2147"/>
    <cellStyle name="Título 1 2" xfId="2148"/>
    <cellStyle name="Título 1 20" xfId="2149"/>
    <cellStyle name="Título 1 21" xfId="2150"/>
    <cellStyle name="Título 1 22" xfId="2151"/>
    <cellStyle name="Título 1 23" xfId="2152"/>
    <cellStyle name="Título 1 24" xfId="2153"/>
    <cellStyle name="Título 1 25" xfId="2154"/>
    <cellStyle name="Título 1 26" xfId="2155"/>
    <cellStyle name="Título 1 27" xfId="2156"/>
    <cellStyle name="Título 1 28" xfId="2157"/>
    <cellStyle name="Título 1 29" xfId="2158"/>
    <cellStyle name="Título 1 3" xfId="2159"/>
    <cellStyle name="Título 1 30" xfId="2160"/>
    <cellStyle name="Título 1 31" xfId="2161"/>
    <cellStyle name="Título 1 32" xfId="2162"/>
    <cellStyle name="Título 1 33" xfId="2163"/>
    <cellStyle name="Título 1 34" xfId="2164"/>
    <cellStyle name="Título 1 35" xfId="2165"/>
    <cellStyle name="Título 1 36" xfId="2166"/>
    <cellStyle name="Título 1 37" xfId="2167"/>
    <cellStyle name="Título 1 38" xfId="2168"/>
    <cellStyle name="Título 1 39" xfId="2169"/>
    <cellStyle name="Título 1 4" xfId="2170"/>
    <cellStyle name="Título 1 40" xfId="2171"/>
    <cellStyle name="Título 1 41" xfId="2172"/>
    <cellStyle name="Título 1 42" xfId="2173"/>
    <cellStyle name="Título 1 5" xfId="2174"/>
    <cellStyle name="Título 1 6" xfId="2175"/>
    <cellStyle name="Título 1 7" xfId="2176"/>
    <cellStyle name="Título 1 8" xfId="2177"/>
    <cellStyle name="Título 1 9" xfId="2178"/>
    <cellStyle name="Título 1_Hoja3" xfId="2179"/>
    <cellStyle name="Título 10" xfId="2180"/>
    <cellStyle name="Título 11" xfId="2181"/>
    <cellStyle name="Título 12" xfId="2182"/>
    <cellStyle name="Título 13" xfId="2183"/>
    <cellStyle name="Título 14" xfId="2184"/>
    <cellStyle name="Título 15" xfId="2185"/>
    <cellStyle name="Título 16" xfId="2186"/>
    <cellStyle name="Título 17" xfId="2187"/>
    <cellStyle name="Título 18" xfId="2188"/>
    <cellStyle name="Título 19" xfId="2189"/>
    <cellStyle name="Título 2 1" xfId="2190"/>
    <cellStyle name="Título 2 10" xfId="2191"/>
    <cellStyle name="Título 2 11" xfId="2192"/>
    <cellStyle name="Título 2 12" xfId="2193"/>
    <cellStyle name="Título 2 13" xfId="2194"/>
    <cellStyle name="Título 2 14" xfId="2195"/>
    <cellStyle name="Título 2 15" xfId="2196"/>
    <cellStyle name="Título 2 16" xfId="2197"/>
    <cellStyle name="Título 2 17" xfId="2198"/>
    <cellStyle name="Título 2 18" xfId="2199"/>
    <cellStyle name="Título 2 19" xfId="2200"/>
    <cellStyle name="Título 2 2" xfId="2201"/>
    <cellStyle name="Título 2 20" xfId="2202"/>
    <cellStyle name="Título 2 21" xfId="2203"/>
    <cellStyle name="Título 2 22" xfId="2204"/>
    <cellStyle name="Título 2 23" xfId="2205"/>
    <cellStyle name="Título 2 24" xfId="2206"/>
    <cellStyle name="Título 2 25" xfId="2207"/>
    <cellStyle name="Título 2 26" xfId="2208"/>
    <cellStyle name="Título 2 27" xfId="2209"/>
    <cellStyle name="Título 2 28" xfId="2210"/>
    <cellStyle name="Título 2 29" xfId="2211"/>
    <cellStyle name="Título 2 3" xfId="2212"/>
    <cellStyle name="Título 2 30" xfId="2213"/>
    <cellStyle name="Título 2 31" xfId="2214"/>
    <cellStyle name="Título 2 32" xfId="2215"/>
    <cellStyle name="Título 2 33" xfId="2216"/>
    <cellStyle name="Título 2 34" xfId="2217"/>
    <cellStyle name="Título 2 35" xfId="2218"/>
    <cellStyle name="Título 2 36" xfId="2219"/>
    <cellStyle name="Título 2 37" xfId="2220"/>
    <cellStyle name="Título 2 38" xfId="2221"/>
    <cellStyle name="Título 2 39" xfId="2222"/>
    <cellStyle name="Título 2 4" xfId="2223"/>
    <cellStyle name="Título 2 40" xfId="2224"/>
    <cellStyle name="Título 2 41" xfId="2225"/>
    <cellStyle name="Título 2 42" xfId="2226"/>
    <cellStyle name="Título 2 5" xfId="2227"/>
    <cellStyle name="Título 2 6" xfId="2228"/>
    <cellStyle name="Título 2 7" xfId="2229"/>
    <cellStyle name="Título 2 8" xfId="2230"/>
    <cellStyle name="Título 2 9" xfId="2231"/>
    <cellStyle name="Título 20" xfId="2232"/>
    <cellStyle name="Título 21" xfId="2233"/>
    <cellStyle name="Título 22" xfId="2234"/>
    <cellStyle name="Título 23" xfId="2235"/>
    <cellStyle name="Título 24" xfId="2236"/>
    <cellStyle name="Título 25" xfId="2237"/>
    <cellStyle name="Título 26" xfId="2238"/>
    <cellStyle name="Título 27" xfId="2239"/>
    <cellStyle name="Título 28" xfId="2240"/>
    <cellStyle name="Título 29" xfId="2241"/>
    <cellStyle name="Título 3 1" xfId="2242"/>
    <cellStyle name="Título 3 10" xfId="2243"/>
    <cellStyle name="Título 3 11" xfId="2244"/>
    <cellStyle name="Título 3 12" xfId="2245"/>
    <cellStyle name="Título 3 13" xfId="2246"/>
    <cellStyle name="Título 3 14" xfId="2247"/>
    <cellStyle name="Título 3 15" xfId="2248"/>
    <cellStyle name="Título 3 16" xfId="2249"/>
    <cellStyle name="Título 3 17" xfId="2250"/>
    <cellStyle name="Título 3 18" xfId="2251"/>
    <cellStyle name="Título 3 2" xfId="2252"/>
    <cellStyle name="Título 3 3" xfId="2253"/>
    <cellStyle name="Título 3 4" xfId="2254"/>
    <cellStyle name="Título 3 5" xfId="2255"/>
    <cellStyle name="Título 3 6" xfId="2256"/>
    <cellStyle name="Título 4" xfId="2257"/>
    <cellStyle name="Título 5" xfId="2258"/>
    <cellStyle name="Título 6" xfId="2259"/>
    <cellStyle name="Título 7" xfId="2260"/>
    <cellStyle name="Título 8" xfId="2261"/>
    <cellStyle name="Total 1" xfId="2262"/>
    <cellStyle name="Total 2" xfId="62"/>
    <cellStyle name="Total 2 2" xfId="2263"/>
    <cellStyle name="Total 3" xfId="63"/>
    <cellStyle name="Total 3 2" xfId="2264"/>
    <cellStyle name="Total 4" xfId="61"/>
    <cellStyle name="Total 4 2" xfId="2265"/>
    <cellStyle name="Total 5" xfId="2266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2\z\Mis%20documentos\Gesia\Auditories%202009\PRUCOM%202009\Documentaci&#243;\FINAL\Prucom-IS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Pressupost\Pres06\Seguiment%20de%20Pressupost\Desembre\Matr&#237;cula\IN3\Pressupost\Pressupost%202004\budget2004\Innovaci&#243;\Informe%20per%20Mariona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Economia\IN3\Pressupost\2004\Pres%2004%20091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4\Tressoreria\XARXA182\Mis%20documentos\GO_Mar&#231;_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V1997\RSCG97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upos\Contabilidad\Salvatella\Presupuesto%20simulador%20%202005%20Eureca%20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INVENTAR\INV12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mcortada\Desktop\UOC\FUOC%202015\Contracte%20Programa\Versi&#243;n%202\Andreu_JustificacioConveniProgramaDivisioCampus-Resta_2015_%20VERSI&#211;%20Ib_3005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3\TRESSORERIA\COMITE%2031-08-03\XARXA182\Mis%20documentos\GO_Mar&#231;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Gemma\AppData\Local\Temp\Dades%20lliurades%2010-04-15\BD%20global%20projectes%202015_1004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Gestio%20Pressupostaria\Pressupost\Pres02\Fitxers%20Reunions\Reuni&#243;%2025_02_02\IN3_2002_V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ga\Pressupostos\Eureca\Eureca%202002%20JUN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gherce\Downloads\C&#242;pia%20Model%20per%20revisi&#243;%2020151%20M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EHerreroD\Configuraci&#243;n%20local\Archivos%20temporales%20de%20Internet\Content.Outlook\C1FYRWV4\Inventari%202TLIDIA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mcortada\AppData\Local\Deloitte.DA4\Docs\Temp\5000024291\2308469377500000103\29100%20Revisi&#243;n%20Anal&#237;tica%20Final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2004\Pres%202004%20ofic.%20unica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Archivos%20temporales%20de%20Internet\OLK8282\PP_IN3_2001\Attualizzazione_dati_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Archivos%20temporales%20de%20Internet\OLK8282\PP_IN3_2001\Attualizzazione_dati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Control%20Gesti&#243;\Calendaris\Gestio%20Pressupostaria\FUOC\Control%20de%20Gesti&#243;%202003\Centres%20Responsabilitat%20i%20LA\IGE%20-%20IN3\Tancament%20Abril%202003\PP_IN3_2001\Attualizzazione_dati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5\Tressoreria\XARXA182\Mis%20documentos\GO_Mar&#231;_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2\TRESSORERIA\XARXA182\Mis%20documentos\GO_Mar&#231;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04%2009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 (i-s)(conta)2009"/>
      <sheetName val="ResumenMovActiv"/>
      <sheetName val="Cta.Participación"/>
      <sheetName val="Altas"/>
      <sheetName val="Prevision 2008"/>
      <sheetName val="I+D+i"/>
      <sheetName val="I+D+i (prv)"/>
      <sheetName val="I+D+i (REAL)"/>
      <sheetName val="I+D Anexo"/>
      <sheetName val="P&amp;G"/>
      <sheetName val="Partícipes"/>
      <sheetName val="BalanceSituación"/>
      <sheetName val="S.Saldos(3dgt)"/>
      <sheetName val="S.Saldos(9dgt)"/>
      <sheetName val="FP"/>
      <sheetName val="649"/>
      <sheetName val="180"/>
      <sheetName val="190"/>
      <sheetName val="193"/>
      <sheetName val="Ate Clientes"/>
      <sheetName val="Fras.emitidas"/>
      <sheetName val="Estadisticas"/>
      <sheetName val="P"/>
      <sheetName val="M"/>
      <sheetName val="CIAS"/>
      <sheetName val="CTX"/>
      <sheetName val="ASC"/>
      <sheetName val="Bancos s.s."/>
      <sheetName val="Bancos"/>
      <sheetName val="Insolvencias-2007"/>
      <sheetName val="Insolvencias-2008"/>
      <sheetName val="Insolvencias-2009"/>
      <sheetName val="Pri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5"/>
      <sheetName val="16"/>
      <sheetName val="20"/>
      <sheetName val="21"/>
      <sheetName val="22"/>
      <sheetName val="23"/>
      <sheetName val="24"/>
      <sheetName val="25"/>
      <sheetName val="28"/>
      <sheetName val="29"/>
      <sheetName val="30"/>
      <sheetName val="42"/>
      <sheetName val="47"/>
      <sheetName val="48"/>
      <sheetName val="51"/>
      <sheetName val="Citos"/>
      <sheetName val="USP"/>
      <sheetName val="CD"/>
      <sheetName val="Inforad"/>
      <sheetName val="Fras.Recib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1548316.1780999999</v>
          </cell>
          <cell r="C25">
            <v>1935052.3692000001</v>
          </cell>
          <cell r="H25">
            <v>3805038.9808</v>
          </cell>
          <cell r="I25">
            <v>3252619.5134680001</v>
          </cell>
          <cell r="N25">
            <v>5353355.16</v>
          </cell>
          <cell r="O25">
            <v>5187671.88</v>
          </cell>
        </row>
        <row r="33">
          <cell r="B33">
            <v>2082741.2981</v>
          </cell>
          <cell r="C33">
            <v>2417858.0392</v>
          </cell>
          <cell r="H33">
            <v>3979496.1208000001</v>
          </cell>
          <cell r="I33">
            <v>3403182.3434680006</v>
          </cell>
          <cell r="N33">
            <v>6062237.4188999999</v>
          </cell>
          <cell r="O33">
            <v>5821040.3826680006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_2_"/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>
        <row r="4">
          <cell r="Q4">
            <v>59.207765151515154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CTEEXP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general"/>
      <sheetName val="Pressupost analitic"/>
      <sheetName val="Detall ingressos"/>
      <sheetName val="Ingressos EURECA"/>
      <sheetName val="Despeses"/>
      <sheetName val="Simulador"/>
      <sheetName val="desglòs plantilla"/>
      <sheetName val="Calcul_vacances2"/>
      <sheetName val="Graf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EEXPLOT"/>
      <sheetName val="TRERD"/>
      <sheetName val="TREOPLL"/>
      <sheetName val="REGALVEN"/>
      <sheetName val="CTEEXPOP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Patronat"/>
      <sheetName val="METODOLOGIA _ CANVIS"/>
      <sheetName val="Inofrme"/>
      <sheetName val="Presentació 2015 VERSIÓ Ib"/>
      <sheetName val="Presentació 2015 Inicial"/>
      <sheetName val="Quadres"/>
      <sheetName val="Sheet5"/>
      <sheetName val="Extracom"/>
      <sheetName val="Detall MV 2015 per semestres"/>
      <sheetName val="DRIVERS"/>
      <sheetName val="DISCOV DESP PAPTRONAT 020316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ING Patronat"/>
      <sheetName val="Sheet3"/>
      <sheetName val="Sheet2"/>
      <sheetName val="Altr.desp 16 disc"/>
      <sheetName val="Resum altr.desp16"/>
      <sheetName val="DESP Patronat"/>
      <sheetName val="Sheet7"/>
      <sheetName val="Sheet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Sheet4"/>
      <sheetName val="RESUM RTAT GRANS CAIXES 2015_16"/>
      <sheetName val="Detall Disc IVA"/>
      <sheetName val="Resum àmbit-Driver"/>
    </sheetNames>
    <sheetDataSet>
      <sheetData sheetId="0"/>
      <sheetData sheetId="1"/>
      <sheetData sheetId="2"/>
      <sheetData sheetId="3">
        <row r="40">
          <cell r="D40">
            <v>0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PROJECTES"/>
      <sheetName val="TD SEGUIMENT INGRÉS 2015"/>
      <sheetName val="TD ESTUDIS"/>
      <sheetName val="TD AiH"/>
      <sheetName val="TD CIC"/>
      <sheetName val="TD CS"/>
      <sheetName val="TD DCP"/>
      <sheetName val="TD EiE"/>
      <sheetName val="TD IMT"/>
      <sheetName val="TD PCE"/>
      <sheetName val="TD TRANS"/>
      <sheetName val="TD TANCAMENT T1"/>
      <sheetName val="TD MERITAMENT 2015"/>
      <sheetName val="TD MERITAMENT INTERANUAL"/>
      <sheetName val="TAULA 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</row>
        <row r="2">
          <cell r="A2">
            <v>0.9</v>
          </cell>
        </row>
        <row r="3">
          <cell r="A3">
            <v>0.75</v>
          </cell>
        </row>
        <row r="4">
          <cell r="A4">
            <v>0.5</v>
          </cell>
        </row>
        <row r="5">
          <cell r="A5">
            <v>0.25</v>
          </cell>
        </row>
        <row r="6">
          <cell r="A6">
            <v>0</v>
          </cell>
        </row>
        <row r="8">
          <cell r="A8" t="str">
            <v>Economia i empresa</v>
          </cell>
        </row>
        <row r="9">
          <cell r="A9" t="str">
            <v>Dret i c. política</v>
          </cell>
        </row>
        <row r="10">
          <cell r="A10" t="str">
            <v>Informàtica</v>
          </cell>
        </row>
        <row r="11">
          <cell r="A11" t="str">
            <v>Psicologia</v>
          </cell>
        </row>
        <row r="12">
          <cell r="A12" t="str">
            <v>Arts i humanitats</v>
          </cell>
        </row>
        <row r="13">
          <cell r="A13" t="str">
            <v>Salut</v>
          </cell>
        </row>
        <row r="14">
          <cell r="A14" t="str">
            <v>C. Informació i com</v>
          </cell>
        </row>
        <row r="15">
          <cell r="A15" t="str">
            <v>EiE + Informàtica</v>
          </cell>
        </row>
        <row r="16">
          <cell r="A16" t="str">
            <v>EiE + C. Informació</v>
          </cell>
        </row>
        <row r="17">
          <cell r="A17" t="str">
            <v>Dret + Arts i hum</v>
          </cell>
        </row>
        <row r="18">
          <cell r="A18" t="str">
            <v>IMT + C. Informació</v>
          </cell>
        </row>
        <row r="19">
          <cell r="A19" t="str">
            <v>Transversals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>
        <row r="5">
          <cell r="G5">
            <v>166.386</v>
          </cell>
        </row>
        <row r="139">
          <cell r="E139">
            <v>0.65</v>
          </cell>
        </row>
      </sheetData>
      <sheetData sheetId="7" refreshError="1">
        <row r="118">
          <cell r="D118">
            <v>0.7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TOTAL"/>
      <sheetName val="Hoja1"/>
    </sheetNames>
    <sheetDataSet>
      <sheetData sheetId="0">
        <row r="28">
          <cell r="B28">
            <v>1260015.6680970755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 x programa"/>
      <sheetName val="Camps"/>
      <sheetName val="TD dades girades"/>
      <sheetName val="BBDD"/>
      <sheetName val="Comprovació"/>
      <sheetName val="Càlculs"/>
      <sheetName val="TD revisió"/>
      <sheetName val="Matrícula AiH"/>
      <sheetName val="Marge directe AiH"/>
      <sheetName val="Revisió 20151 I"/>
      <sheetName val="Revisió 20151 II"/>
      <sheetName val="MN i % 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CC de la Informació i de la Comunicació</v>
          </cell>
        </row>
        <row r="4">
          <cell r="A4" t="str">
            <v>ESTUDI</v>
          </cell>
        </row>
        <row r="5">
          <cell r="A5" t="str">
            <v>CC de la Informació i de la Comunicació</v>
          </cell>
        </row>
        <row r="6">
          <cell r="A6" t="str">
            <v>CC de la Informació i de la Comunicació</v>
          </cell>
        </row>
        <row r="7">
          <cell r="A7" t="str">
            <v>CC de la Informació i de la Comunicació</v>
          </cell>
        </row>
        <row r="8">
          <cell r="A8" t="str">
            <v>CC de la Informació i de la Comunicació</v>
          </cell>
        </row>
        <row r="9">
          <cell r="A9" t="str">
            <v>CC de la Informació i de la Comunicació</v>
          </cell>
        </row>
        <row r="10">
          <cell r="A10" t="str">
            <v>CC de la Informació i de la Comunicació</v>
          </cell>
        </row>
        <row r="11">
          <cell r="A11" t="str">
            <v>CC de la Informació i de la Comunicació</v>
          </cell>
        </row>
        <row r="12">
          <cell r="A12" t="str">
            <v>CC de la Informació i de la Comunicació</v>
          </cell>
        </row>
        <row r="13">
          <cell r="A13" t="str">
            <v>CC de la Informació i de la Comunicació</v>
          </cell>
        </row>
        <row r="14">
          <cell r="A14" t="str">
            <v>CC de la Informació i de la Comunicació</v>
          </cell>
        </row>
        <row r="15">
          <cell r="A15" t="str">
            <v>CC de la Informació i de la Comunicació</v>
          </cell>
        </row>
        <row r="16">
          <cell r="A16" t="str">
            <v>CC de la Informació i de la Comunicació</v>
          </cell>
        </row>
        <row r="17">
          <cell r="A17" t="str">
            <v>CC de la Informació i de la Comunicació</v>
          </cell>
        </row>
        <row r="18">
          <cell r="A18" t="str">
            <v>CC de la Informació i de la Comunicació</v>
          </cell>
        </row>
        <row r="19">
          <cell r="A19" t="str">
            <v>CC de la Informació i de la Comunicació</v>
          </cell>
        </row>
        <row r="20">
          <cell r="A20" t="str">
            <v>CC de la Informació i de la Comunicació</v>
          </cell>
        </row>
        <row r="21">
          <cell r="A21" t="str">
            <v>CC de la Informació i de la Comunicació</v>
          </cell>
        </row>
        <row r="22">
          <cell r="A22" t="str">
            <v>CC de la Informació i de la Comunicació</v>
          </cell>
        </row>
        <row r="23">
          <cell r="A23" t="str">
            <v>CC de la Informació i de la Comunicació</v>
          </cell>
        </row>
        <row r="24">
          <cell r="A24" t="str">
            <v>CC de la Informació i de la Comunicació</v>
          </cell>
        </row>
        <row r="25">
          <cell r="A25" t="str">
            <v>CC de la Informació i de la Comunicació</v>
          </cell>
        </row>
        <row r="26">
          <cell r="A26" t="str">
            <v>CC de la Informació i de la Comunicació</v>
          </cell>
        </row>
        <row r="27">
          <cell r="A27" t="str">
            <v>CC de la Informació i de la Comunicació</v>
          </cell>
        </row>
        <row r="28">
          <cell r="A28" t="str">
            <v>CC de la Informació i de la Comunicació</v>
          </cell>
        </row>
        <row r="29">
          <cell r="A29" t="str">
            <v>CC de la Informació i de la Comunicació</v>
          </cell>
        </row>
        <row r="30">
          <cell r="A30" t="str">
            <v>CC de la Informació i de la Comunicació</v>
          </cell>
        </row>
        <row r="31">
          <cell r="A31" t="str">
            <v>CC de la Informació i de la Comunicació</v>
          </cell>
        </row>
        <row r="32">
          <cell r="A32" t="str">
            <v>CC de la Informació i de la Comunicació</v>
          </cell>
        </row>
      </sheetData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ç Situació 2016"/>
      <sheetName val="Notas Balance 31.12.2016"/>
      <sheetName val="Detalle Inmov Material"/>
      <sheetName val="SyS Comparativo (2)"/>
      <sheetName val="PL"/>
      <sheetName val="Notas PL 31.12.16"/>
      <sheetName val="resum"/>
      <sheetName val="Reexpresión"/>
      <sheetName val="PiG 2016"/>
      <sheetName val="Notas PL 30.09.16"/>
      <sheetName val="BalançSetEUROS"/>
      <sheetName val="Notas Balance 30.09.2016"/>
      <sheetName val="PL Sept 16-15"/>
      <sheetName val="Partners"/>
      <sheetName val="Notas PL 31.12.15"/>
      <sheetName val="Notas Balance 31.12.2015"/>
    </sheetNames>
    <sheetDataSet>
      <sheetData sheetId="0"/>
      <sheetData sheetId="1"/>
      <sheetData sheetId="2"/>
      <sheetData sheetId="3"/>
      <sheetData sheetId="4">
        <row r="7">
          <cell r="E7">
            <v>100000</v>
          </cell>
          <cell r="F7" t="str">
            <v>DOTACIO FUNDACIONAL</v>
          </cell>
          <cell r="G7">
            <v>-189038.93</v>
          </cell>
        </row>
        <row r="8">
          <cell r="E8">
            <v>120001</v>
          </cell>
          <cell r="F8" t="str">
            <v>ROMANENT EXTRAORDINA</v>
          </cell>
          <cell r="G8">
            <v>-550198.13</v>
          </cell>
        </row>
        <row r="9">
          <cell r="E9">
            <v>124000</v>
          </cell>
          <cell r="F9" t="str">
            <v>EXCEDENTS PENDENTS A</v>
          </cell>
          <cell r="G9">
            <v>-2872853.2</v>
          </cell>
        </row>
        <row r="10">
          <cell r="E10">
            <v>130100</v>
          </cell>
          <cell r="F10" t="str">
            <v>FINANÇAMENT INV PUBL</v>
          </cell>
          <cell r="G10">
            <v>-130726889.48</v>
          </cell>
        </row>
        <row r="11">
          <cell r="E11">
            <v>130800</v>
          </cell>
          <cell r="F11" t="str">
            <v>AMORT. ACUM. SUBV K</v>
          </cell>
          <cell r="G11">
            <v>107412886.93000001</v>
          </cell>
        </row>
        <row r="12">
          <cell r="E12">
            <v>131080</v>
          </cell>
          <cell r="F12" t="str">
            <v>FINANÇAMENT INV PRIV</v>
          </cell>
          <cell r="G12">
            <v>-13597.06</v>
          </cell>
        </row>
        <row r="13">
          <cell r="E13">
            <v>132000</v>
          </cell>
          <cell r="F13" t="str">
            <v>ALT SUBV I  DONACION</v>
          </cell>
          <cell r="G13">
            <v>-255205.21</v>
          </cell>
        </row>
        <row r="14">
          <cell r="E14">
            <v>133080</v>
          </cell>
          <cell r="F14" t="str">
            <v>AJUST. VALORACIÓ ACT</v>
          </cell>
          <cell r="G14">
            <v>1756.0900000000001</v>
          </cell>
        </row>
        <row r="15">
          <cell r="E15">
            <v>148000</v>
          </cell>
          <cell r="F15" t="str">
            <v>ALTRES PROVISIONS PE</v>
          </cell>
          <cell r="G15">
            <v>-131559.93</v>
          </cell>
        </row>
        <row r="16">
          <cell r="E16">
            <v>170910</v>
          </cell>
          <cell r="F16" t="str">
            <v>CDIT CAIXA 13685</v>
          </cell>
          <cell r="G16">
            <v>0</v>
          </cell>
        </row>
        <row r="17">
          <cell r="E17">
            <v>170911</v>
          </cell>
          <cell r="F17" t="str">
            <v>CDIT CAIXA 13685_AP</v>
          </cell>
          <cell r="G17">
            <v>0</v>
          </cell>
        </row>
        <row r="18">
          <cell r="E18">
            <v>170912</v>
          </cell>
          <cell r="F18" t="str">
            <v>CDIT CAIXA 13685_AR_</v>
          </cell>
          <cell r="G18">
            <v>0</v>
          </cell>
        </row>
        <row r="19">
          <cell r="E19">
            <v>170913</v>
          </cell>
          <cell r="F19" t="str">
            <v>CDIT CAIXA 13685_AR_</v>
          </cell>
          <cell r="G19">
            <v>0</v>
          </cell>
        </row>
        <row r="20">
          <cell r="E20">
            <v>170980</v>
          </cell>
          <cell r="F20" t="str">
            <v>CDIT BSCH 69587</v>
          </cell>
          <cell r="G20">
            <v>0</v>
          </cell>
        </row>
        <row r="21">
          <cell r="E21">
            <v>170981</v>
          </cell>
          <cell r="F21" t="str">
            <v>CDIT BSCH 69587_AP</v>
          </cell>
          <cell r="G21">
            <v>0</v>
          </cell>
        </row>
        <row r="22">
          <cell r="E22">
            <v>170982</v>
          </cell>
          <cell r="F22" t="str">
            <v>CDIT BSCH 69587_AR_C</v>
          </cell>
          <cell r="G22">
            <v>0</v>
          </cell>
        </row>
        <row r="23">
          <cell r="E23">
            <v>170983</v>
          </cell>
          <cell r="F23" t="str">
            <v>CDIT BSCH 69587_AR_A</v>
          </cell>
          <cell r="G23">
            <v>0</v>
          </cell>
        </row>
        <row r="24">
          <cell r="E24">
            <v>170990</v>
          </cell>
          <cell r="F24" t="str">
            <v>CDIT CAIXA 40108</v>
          </cell>
          <cell r="G24">
            <v>0</v>
          </cell>
        </row>
        <row r="25">
          <cell r="E25">
            <v>170993</v>
          </cell>
          <cell r="F25" t="str">
            <v>CDIT CAIXA 40108_AR_</v>
          </cell>
          <cell r="G25">
            <v>0</v>
          </cell>
        </row>
        <row r="26">
          <cell r="E26">
            <v>171004</v>
          </cell>
          <cell r="F26" t="str">
            <v>DEUTES LL/T MCIT_PFO</v>
          </cell>
          <cell r="G26">
            <v>-957682.49</v>
          </cell>
        </row>
        <row r="27">
          <cell r="E27">
            <v>171005</v>
          </cell>
          <cell r="F27" t="str">
            <v>DEUTES LL/T ALQUIMIA</v>
          </cell>
          <cell r="G27">
            <v>-336642.64</v>
          </cell>
        </row>
        <row r="28">
          <cell r="E28">
            <v>171006</v>
          </cell>
          <cell r="F28" t="str">
            <v>DEUTE LL/T DEFTSI</v>
          </cell>
          <cell r="G28">
            <v>-72974.62</v>
          </cell>
        </row>
        <row r="29">
          <cell r="E29">
            <v>172000</v>
          </cell>
          <cell r="F29" t="str">
            <v>DEUTES LL/T TRANSF S</v>
          </cell>
          <cell r="G29">
            <v>-5025162.4200000018</v>
          </cell>
        </row>
        <row r="30">
          <cell r="E30">
            <v>202081</v>
          </cell>
          <cell r="F30" t="str">
            <v>CONCESSIONS ADMINIST</v>
          </cell>
          <cell r="G30">
            <v>17834582.359999999</v>
          </cell>
        </row>
        <row r="31">
          <cell r="E31">
            <v>203080</v>
          </cell>
          <cell r="F31" t="str">
            <v>PROP  INTELECTUAL CO</v>
          </cell>
          <cell r="G31">
            <v>0</v>
          </cell>
        </row>
        <row r="32">
          <cell r="E32">
            <v>203081</v>
          </cell>
          <cell r="F32" t="str">
            <v>PROP INTELECTUAL ACT</v>
          </cell>
          <cell r="G32">
            <v>190135.21000000002</v>
          </cell>
        </row>
        <row r="33">
          <cell r="E33">
            <v>203082</v>
          </cell>
          <cell r="F33" t="str">
            <v>PROP  INTELECTUAL FA</v>
          </cell>
          <cell r="G33">
            <v>28583.98</v>
          </cell>
        </row>
        <row r="34">
          <cell r="E34">
            <v>204081</v>
          </cell>
          <cell r="F34" t="str">
            <v>FONS DE COMERÇ ACTIU</v>
          </cell>
          <cell r="G34">
            <v>13400000</v>
          </cell>
        </row>
        <row r="35">
          <cell r="E35">
            <v>206080</v>
          </cell>
          <cell r="F35" t="str">
            <v>APL INFORMATI COMP</v>
          </cell>
          <cell r="G35">
            <v>0</v>
          </cell>
        </row>
        <row r="36">
          <cell r="E36">
            <v>206081</v>
          </cell>
          <cell r="F36" t="str">
            <v>APL INFORMATI ACTIU</v>
          </cell>
          <cell r="G36">
            <v>18034543.410000004</v>
          </cell>
        </row>
        <row r="37">
          <cell r="E37">
            <v>206082</v>
          </cell>
          <cell r="F37" t="str">
            <v>APL INFORMATI FA</v>
          </cell>
          <cell r="G37">
            <v>2683340.8500000006</v>
          </cell>
        </row>
        <row r="38">
          <cell r="E38">
            <v>207080</v>
          </cell>
          <cell r="F38" t="str">
            <v>MAT DIDACTICS COMP</v>
          </cell>
          <cell r="G38">
            <v>0</v>
          </cell>
        </row>
        <row r="39">
          <cell r="E39">
            <v>207081</v>
          </cell>
          <cell r="F39" t="str">
            <v>MAT DIDACTICS ACTIU</v>
          </cell>
          <cell r="G39">
            <v>25741793.229999993</v>
          </cell>
        </row>
        <row r="40">
          <cell r="E40">
            <v>207082</v>
          </cell>
          <cell r="F40" t="str">
            <v>MAT DIDACTICS FA</v>
          </cell>
          <cell r="G40">
            <v>2791476.6800000006</v>
          </cell>
        </row>
        <row r="41">
          <cell r="E41">
            <v>208081</v>
          </cell>
          <cell r="F41" t="str">
            <v>ALT IMM IMMAT ACTIU</v>
          </cell>
          <cell r="G41">
            <v>1091942.5000000002</v>
          </cell>
        </row>
        <row r="42">
          <cell r="E42">
            <v>208082</v>
          </cell>
          <cell r="F42" t="str">
            <v>ALT IMM IMMAT FA</v>
          </cell>
          <cell r="G42">
            <v>57434.879999999997</v>
          </cell>
        </row>
        <row r="43">
          <cell r="E43">
            <v>211081</v>
          </cell>
          <cell r="F43" t="str">
            <v>CONSTRUCCIONS ACTIU</v>
          </cell>
          <cell r="G43">
            <v>9637680.0000000019</v>
          </cell>
        </row>
        <row r="44">
          <cell r="E44">
            <v>212081</v>
          </cell>
          <cell r="F44" t="str">
            <v>INSTAL TECN ACTIU</v>
          </cell>
          <cell r="G44">
            <v>2501858.6500000013</v>
          </cell>
        </row>
        <row r="45">
          <cell r="E45">
            <v>212082</v>
          </cell>
          <cell r="F45" t="str">
            <v>INSTAL TECN FA</v>
          </cell>
          <cell r="G45">
            <v>380715.82</v>
          </cell>
        </row>
        <row r="46">
          <cell r="E46">
            <v>215081</v>
          </cell>
          <cell r="F46" t="str">
            <v>MOB EQUIP OFIC ACTIU</v>
          </cell>
          <cell r="G46">
            <v>3728325.5900000017</v>
          </cell>
        </row>
        <row r="47">
          <cell r="E47">
            <v>215082</v>
          </cell>
          <cell r="F47" t="str">
            <v>MOB EQUIP OFIC FA</v>
          </cell>
          <cell r="G47">
            <v>156880.80999999997</v>
          </cell>
        </row>
        <row r="48">
          <cell r="E48">
            <v>216080</v>
          </cell>
          <cell r="F48" t="str">
            <v>EQUIP I INST INF COM</v>
          </cell>
          <cell r="G48">
            <v>0</v>
          </cell>
        </row>
        <row r="49">
          <cell r="E49">
            <v>216081</v>
          </cell>
          <cell r="F49" t="str">
            <v>EQUIP I INST INF ACT</v>
          </cell>
          <cell r="G49">
            <v>10678589.950000001</v>
          </cell>
        </row>
        <row r="50">
          <cell r="E50">
            <v>216082</v>
          </cell>
          <cell r="F50" t="str">
            <v>EQUIP I INST INF FA</v>
          </cell>
          <cell r="G50">
            <v>540218.27</v>
          </cell>
        </row>
        <row r="51">
          <cell r="E51">
            <v>217081</v>
          </cell>
          <cell r="F51" t="str">
            <v>ELEM TRANSPORT ACTIU</v>
          </cell>
          <cell r="G51">
            <v>17054.14</v>
          </cell>
        </row>
        <row r="52">
          <cell r="E52">
            <v>218080</v>
          </cell>
          <cell r="F52" t="str">
            <v>ALTRE IMM MAT COMP</v>
          </cell>
          <cell r="G52">
            <v>0</v>
          </cell>
        </row>
        <row r="53">
          <cell r="E53">
            <v>218081</v>
          </cell>
          <cell r="F53" t="str">
            <v>ALTRE IMM MAT ACTIU</v>
          </cell>
          <cell r="G53">
            <v>4016047.6200000015</v>
          </cell>
        </row>
        <row r="54">
          <cell r="E54">
            <v>218082</v>
          </cell>
          <cell r="F54" t="str">
            <v>ALTRE IMM MAT FA</v>
          </cell>
          <cell r="G54">
            <v>108874.8</v>
          </cell>
        </row>
        <row r="55">
          <cell r="E55">
            <v>240300</v>
          </cell>
          <cell r="F55" t="str">
            <v>PART LL/T EMPRESES G</v>
          </cell>
          <cell r="G55">
            <v>3443865.13</v>
          </cell>
        </row>
        <row r="56">
          <cell r="E56">
            <v>240500</v>
          </cell>
          <cell r="F56" t="str">
            <v>PART LL/T EMPRESES V</v>
          </cell>
          <cell r="G56">
            <v>1022.19</v>
          </cell>
        </row>
        <row r="57">
          <cell r="E57">
            <v>250001</v>
          </cell>
          <cell r="F57" t="str">
            <v>FONS INVERSIÓ</v>
          </cell>
          <cell r="G57">
            <v>0</v>
          </cell>
        </row>
        <row r="58">
          <cell r="E58">
            <v>250080</v>
          </cell>
          <cell r="F58" t="str">
            <v>INV FINANC LL/T EN I</v>
          </cell>
          <cell r="G58">
            <v>83720</v>
          </cell>
        </row>
        <row r="59">
          <cell r="E59">
            <v>252000</v>
          </cell>
          <cell r="F59" t="str">
            <v>CREDITS A LL/T</v>
          </cell>
          <cell r="G59">
            <v>5025162.4200000018</v>
          </cell>
        </row>
        <row r="60">
          <cell r="E60">
            <v>260000</v>
          </cell>
          <cell r="F60" t="str">
            <v>FIAN CONST A LL/T</v>
          </cell>
          <cell r="G60">
            <v>391000.5</v>
          </cell>
        </row>
        <row r="61">
          <cell r="E61">
            <v>280280</v>
          </cell>
          <cell r="F61" t="str">
            <v>A A CONCES ADMVA</v>
          </cell>
          <cell r="G61">
            <v>-9718387.5999999996</v>
          </cell>
        </row>
        <row r="62">
          <cell r="E62">
            <v>280380</v>
          </cell>
          <cell r="F62" t="str">
            <v>A A  PROPIETAT INDUS</v>
          </cell>
          <cell r="G62">
            <v>-149533.6</v>
          </cell>
        </row>
        <row r="63">
          <cell r="E63">
            <v>280480</v>
          </cell>
          <cell r="F63" t="str">
            <v>A A FONS DE COMERÇ</v>
          </cell>
          <cell r="G63">
            <v>-12785986.300000001</v>
          </cell>
        </row>
        <row r="64">
          <cell r="E64">
            <v>280680</v>
          </cell>
          <cell r="F64" t="str">
            <v>A A  APLIC INFORMAT</v>
          </cell>
          <cell r="G64">
            <v>-15783553.029999999</v>
          </cell>
        </row>
        <row r="65">
          <cell r="E65">
            <v>280780</v>
          </cell>
          <cell r="F65" t="str">
            <v>A A  MAT DIDACTICS</v>
          </cell>
          <cell r="G65">
            <v>-22153591.109999999</v>
          </cell>
        </row>
        <row r="66">
          <cell r="E66">
            <v>280880</v>
          </cell>
          <cell r="F66" t="str">
            <v>A A  ALTRE IMMOB  IM</v>
          </cell>
          <cell r="G66">
            <v>-1077991.1200000001</v>
          </cell>
        </row>
        <row r="67">
          <cell r="E67">
            <v>281180</v>
          </cell>
          <cell r="F67" t="str">
            <v>A A  OBRES I CONSTRU</v>
          </cell>
          <cell r="G67">
            <v>-8546882.0700000003</v>
          </cell>
        </row>
        <row r="68">
          <cell r="E68">
            <v>281280</v>
          </cell>
          <cell r="F68" t="str">
            <v>A A INSTAL. TECNIQUE</v>
          </cell>
          <cell r="G68">
            <v>-1751157.52</v>
          </cell>
        </row>
        <row r="69">
          <cell r="E69">
            <v>281580</v>
          </cell>
          <cell r="F69" t="str">
            <v>A A  MOB  I EQUIP  O</v>
          </cell>
          <cell r="G69">
            <v>-3496652.73</v>
          </cell>
        </row>
        <row r="70">
          <cell r="E70">
            <v>281680</v>
          </cell>
          <cell r="F70" t="str">
            <v>A A  EQUIP  I INSTAL</v>
          </cell>
          <cell r="G70">
            <v>-9429493.5999999996</v>
          </cell>
        </row>
        <row r="71">
          <cell r="E71">
            <v>281780</v>
          </cell>
          <cell r="F71" t="str">
            <v>A A  ELEM  DE TRANS</v>
          </cell>
          <cell r="G71">
            <v>-17054.14</v>
          </cell>
        </row>
        <row r="72">
          <cell r="E72">
            <v>281880</v>
          </cell>
          <cell r="F72" t="str">
            <v>A A  ALTRE IMM MAT</v>
          </cell>
          <cell r="G72">
            <v>-3889390.21</v>
          </cell>
        </row>
        <row r="73">
          <cell r="E73">
            <v>297080</v>
          </cell>
          <cell r="F73" t="str">
            <v>DETERIOR VALOR PARTI</v>
          </cell>
          <cell r="G73">
            <v>-83720</v>
          </cell>
        </row>
        <row r="74">
          <cell r="E74">
            <v>300000</v>
          </cell>
          <cell r="F74" t="str">
            <v>EXISTEN MERCADERIES</v>
          </cell>
          <cell r="G74">
            <v>555305.94000000006</v>
          </cell>
        </row>
        <row r="75">
          <cell r="E75">
            <v>390080</v>
          </cell>
          <cell r="F75" t="str">
            <v>DETERIOR VALOR EXIST</v>
          </cell>
          <cell r="G75">
            <v>-35473.620000000003</v>
          </cell>
        </row>
        <row r="76">
          <cell r="E76">
            <v>400000</v>
          </cell>
          <cell r="F76" t="str">
            <v>PROVEÏDORS (EUROS)</v>
          </cell>
          <cell r="G76">
            <v>-5606872.7199999997</v>
          </cell>
        </row>
        <row r="77">
          <cell r="E77">
            <v>400001</v>
          </cell>
          <cell r="F77" t="str">
            <v>PROV PUOC</v>
          </cell>
          <cell r="G77">
            <v>191.53</v>
          </cell>
        </row>
        <row r="78">
          <cell r="E78">
            <v>400400</v>
          </cell>
          <cell r="F78" t="str">
            <v>PROVEÏDORS (ME)</v>
          </cell>
          <cell r="G78">
            <v>0.02</v>
          </cell>
        </row>
        <row r="79">
          <cell r="E79">
            <v>400810</v>
          </cell>
          <cell r="F79" t="str">
            <v>FACT PCF TINET/TABAL</v>
          </cell>
          <cell r="G79">
            <v>-320.42</v>
          </cell>
        </row>
        <row r="80">
          <cell r="E80">
            <v>400811</v>
          </cell>
          <cell r="F80" t="str">
            <v>FACT PCF XUMETS/XISC</v>
          </cell>
          <cell r="G80">
            <v>267</v>
          </cell>
        </row>
        <row r="81">
          <cell r="E81">
            <v>400814</v>
          </cell>
          <cell r="F81" t="str">
            <v>FACT PCF RODA DE TER</v>
          </cell>
          <cell r="G81">
            <v>618.84</v>
          </cell>
        </row>
        <row r="82">
          <cell r="E82">
            <v>400845</v>
          </cell>
          <cell r="F82" t="str">
            <v>FACT PCF SODEXHO</v>
          </cell>
          <cell r="G82">
            <v>-2605.96</v>
          </cell>
        </row>
        <row r="83">
          <cell r="E83">
            <v>400846</v>
          </cell>
          <cell r="F83" t="str">
            <v>FACT PCF LA MASOVERA</v>
          </cell>
          <cell r="G83">
            <v>351.61</v>
          </cell>
        </row>
        <row r="84">
          <cell r="E84">
            <v>400847</v>
          </cell>
          <cell r="F84" t="str">
            <v>FACT PCF RENTING SAN</v>
          </cell>
          <cell r="G84">
            <v>-592.76</v>
          </cell>
        </row>
        <row r="85">
          <cell r="E85">
            <v>400848</v>
          </cell>
          <cell r="F85" t="str">
            <v>FACT PCF ÀGORA</v>
          </cell>
          <cell r="G85">
            <v>-308</v>
          </cell>
        </row>
        <row r="86">
          <cell r="E86">
            <v>400851</v>
          </cell>
          <cell r="F86" t="str">
            <v>FACT PCF AJUNTAMENT</v>
          </cell>
          <cell r="G86">
            <v>-141.44</v>
          </cell>
        </row>
        <row r="87">
          <cell r="E87">
            <v>400854</v>
          </cell>
          <cell r="F87" t="str">
            <v>FACT PCF T. TRANSPOR</v>
          </cell>
          <cell r="G87">
            <v>80</v>
          </cell>
        </row>
        <row r="88">
          <cell r="E88">
            <v>400859</v>
          </cell>
          <cell r="F88" t="str">
            <v>FACT PCF M. CLARA FO</v>
          </cell>
          <cell r="G88">
            <v>0</v>
          </cell>
        </row>
        <row r="89">
          <cell r="E89">
            <v>400861</v>
          </cell>
          <cell r="F89" t="str">
            <v>FACT PCF EL GUIRIGAL</v>
          </cell>
          <cell r="G89">
            <v>-214.25</v>
          </cell>
        </row>
        <row r="90">
          <cell r="E90">
            <v>400863</v>
          </cell>
          <cell r="F90" t="str">
            <v>FACT PCF EL SUCRE</v>
          </cell>
          <cell r="G90">
            <v>198</v>
          </cell>
        </row>
        <row r="91">
          <cell r="E91">
            <v>400865</v>
          </cell>
          <cell r="F91" t="str">
            <v>FACT PCF GARABATOS</v>
          </cell>
          <cell r="G91">
            <v>1</v>
          </cell>
        </row>
        <row r="92">
          <cell r="E92">
            <v>400866</v>
          </cell>
          <cell r="F92" t="str">
            <v>FACT PCF ELS PATUFET</v>
          </cell>
          <cell r="G92">
            <v>336.9</v>
          </cell>
        </row>
        <row r="93">
          <cell r="E93">
            <v>400867</v>
          </cell>
          <cell r="F93" t="str">
            <v>FACT PCF EL MOLINET</v>
          </cell>
          <cell r="G93">
            <v>-145</v>
          </cell>
        </row>
        <row r="94">
          <cell r="E94">
            <v>400868</v>
          </cell>
          <cell r="F94" t="str">
            <v>FACT PCF EL GAVOT</v>
          </cell>
          <cell r="G94">
            <v>0</v>
          </cell>
        </row>
        <row r="95">
          <cell r="E95">
            <v>400871</v>
          </cell>
          <cell r="F95" t="str">
            <v>PCF MATRÍCULA UOC</v>
          </cell>
          <cell r="G95">
            <v>852.17</v>
          </cell>
        </row>
        <row r="96">
          <cell r="E96">
            <v>400910</v>
          </cell>
          <cell r="F96" t="str">
            <v>FACT PEND REB COMAND</v>
          </cell>
          <cell r="G96">
            <v>-2962497.02</v>
          </cell>
        </row>
        <row r="97">
          <cell r="E97">
            <v>400915</v>
          </cell>
          <cell r="F97" t="str">
            <v>PROV FACT PDT REBRE</v>
          </cell>
          <cell r="G97">
            <v>-113601.97</v>
          </cell>
        </row>
        <row r="98">
          <cell r="E98">
            <v>400920</v>
          </cell>
          <cell r="F98" t="str">
            <v>PREVISIONS MANUALS F</v>
          </cell>
          <cell r="G98">
            <v>-651833.34</v>
          </cell>
        </row>
        <row r="99">
          <cell r="E99">
            <v>400921</v>
          </cell>
          <cell r="F99" t="str">
            <v>PREV BEQUES EQUITAT</v>
          </cell>
          <cell r="G99">
            <v>-158074.79</v>
          </cell>
        </row>
        <row r="100">
          <cell r="E100">
            <v>400922</v>
          </cell>
          <cell r="F100" t="str">
            <v>PROV FACT ABO PDTES</v>
          </cell>
          <cell r="G100">
            <v>-0.01</v>
          </cell>
        </row>
        <row r="101">
          <cell r="E101">
            <v>400926</v>
          </cell>
          <cell r="F101" t="str">
            <v>PROV FACT CONSULTORI</v>
          </cell>
          <cell r="G101">
            <v>-6587823.7599999998</v>
          </cell>
        </row>
        <row r="102">
          <cell r="E102">
            <v>400927</v>
          </cell>
          <cell r="F102" t="str">
            <v>PROV FACT LOGISTICA</v>
          </cell>
          <cell r="G102">
            <v>-3030.32</v>
          </cell>
        </row>
        <row r="103">
          <cell r="E103">
            <v>400929</v>
          </cell>
          <cell r="F103" t="str">
            <v>PROV FACT TUTORIA TH</v>
          </cell>
          <cell r="G103">
            <v>-409026.53</v>
          </cell>
        </row>
        <row r="104">
          <cell r="E104">
            <v>400950</v>
          </cell>
          <cell r="F104" t="str">
            <v>FACT ARVAL</v>
          </cell>
          <cell r="G104">
            <v>10624.52</v>
          </cell>
        </row>
        <row r="105">
          <cell r="E105">
            <v>400952</v>
          </cell>
          <cell r="F105" t="str">
            <v>FACT QUITXALLA/EL LL</v>
          </cell>
          <cell r="G105">
            <v>160</v>
          </cell>
        </row>
        <row r="106">
          <cell r="E106">
            <v>400953</v>
          </cell>
          <cell r="F106" t="str">
            <v>FACT WINTERTHUR</v>
          </cell>
          <cell r="G106">
            <v>710.39</v>
          </cell>
        </row>
        <row r="107">
          <cell r="E107">
            <v>400957</v>
          </cell>
          <cell r="F107" t="str">
            <v>FACT TIC-TAC CARMEN</v>
          </cell>
          <cell r="G107">
            <v>-21.8</v>
          </cell>
        </row>
        <row r="108">
          <cell r="E108">
            <v>400960</v>
          </cell>
          <cell r="F108" t="str">
            <v>FACT PENDENTS PCF</v>
          </cell>
          <cell r="G108">
            <v>-1601.96</v>
          </cell>
        </row>
        <row r="109">
          <cell r="E109">
            <v>400963</v>
          </cell>
          <cell r="F109" t="str">
            <v>FACT PCF AS. SANITAR</v>
          </cell>
          <cell r="G109">
            <v>2063.4299999999998</v>
          </cell>
        </row>
        <row r="110">
          <cell r="E110">
            <v>400964</v>
          </cell>
          <cell r="F110" t="str">
            <v>FACT PCF SANITAS</v>
          </cell>
          <cell r="G110">
            <v>320.08999999999997</v>
          </cell>
        </row>
        <row r="111">
          <cell r="E111">
            <v>400966</v>
          </cell>
          <cell r="F111" t="str">
            <v>FACT PCF BBVA/CAIXA</v>
          </cell>
          <cell r="G111">
            <v>-10707.13</v>
          </cell>
        </row>
        <row r="112">
          <cell r="E112">
            <v>400970</v>
          </cell>
          <cell r="F112" t="str">
            <v>FACT PCF ADESLAS</v>
          </cell>
          <cell r="G112">
            <v>-8358.43</v>
          </cell>
        </row>
        <row r="113">
          <cell r="E113">
            <v>400976</v>
          </cell>
          <cell r="F113" t="str">
            <v>FACT PCF AJUTS ADQ O</v>
          </cell>
          <cell r="G113">
            <v>1145.95</v>
          </cell>
        </row>
        <row r="114">
          <cell r="E114">
            <v>400977</v>
          </cell>
          <cell r="F114" t="str">
            <v>FACT PCF ING CAR LEA</v>
          </cell>
          <cell r="G114">
            <v>881.01</v>
          </cell>
        </row>
        <row r="115">
          <cell r="E115">
            <v>400991</v>
          </cell>
          <cell r="F115" t="str">
            <v>FACT PCF VIDACAIXA</v>
          </cell>
          <cell r="G115">
            <v>4933.8599999999997</v>
          </cell>
        </row>
        <row r="116">
          <cell r="E116">
            <v>400996</v>
          </cell>
          <cell r="F116" t="str">
            <v>FACT PCF CAN SERRA/S</v>
          </cell>
          <cell r="G116">
            <v>-165</v>
          </cell>
        </row>
        <row r="117">
          <cell r="E117">
            <v>400999</v>
          </cell>
          <cell r="F117" t="str">
            <v>FACT PCF LLOGUERS</v>
          </cell>
          <cell r="G117">
            <v>924.31</v>
          </cell>
        </row>
        <row r="118">
          <cell r="E118">
            <v>402000</v>
          </cell>
          <cell r="F118" t="str">
            <v>PROV ENT GRUP PTA</v>
          </cell>
          <cell r="G118">
            <v>-1206031.69</v>
          </cell>
        </row>
        <row r="119">
          <cell r="E119">
            <v>407000</v>
          </cell>
          <cell r="F119" t="str">
            <v>ACOMPTES A PROV</v>
          </cell>
          <cell r="G119">
            <v>130214.76</v>
          </cell>
        </row>
        <row r="120">
          <cell r="E120">
            <v>415000</v>
          </cell>
          <cell r="F120" t="str">
            <v>VISA FUOC</v>
          </cell>
          <cell r="G120">
            <v>-943.83</v>
          </cell>
        </row>
        <row r="121">
          <cell r="E121">
            <v>415003</v>
          </cell>
          <cell r="F121" t="str">
            <v>VISA JMO</v>
          </cell>
          <cell r="G121">
            <v>3166.75</v>
          </cell>
        </row>
        <row r="122">
          <cell r="E122">
            <v>415008</v>
          </cell>
          <cell r="F122" t="str">
            <v>VISA ACM</v>
          </cell>
          <cell r="G122">
            <v>0</v>
          </cell>
        </row>
        <row r="123">
          <cell r="E123">
            <v>415029</v>
          </cell>
          <cell r="F123" t="str">
            <v>VISA MAM</v>
          </cell>
          <cell r="G123">
            <v>1308.55</v>
          </cell>
        </row>
        <row r="124">
          <cell r="E124">
            <v>415030</v>
          </cell>
          <cell r="F124" t="str">
            <v>VISA CSC</v>
          </cell>
          <cell r="G124">
            <v>142.69999999999999</v>
          </cell>
        </row>
        <row r="125">
          <cell r="E125">
            <v>415036</v>
          </cell>
          <cell r="F125" t="str">
            <v>VISA ESS</v>
          </cell>
          <cell r="G125">
            <v>-2803.68</v>
          </cell>
        </row>
        <row r="126">
          <cell r="E126">
            <v>430002</v>
          </cell>
          <cell r="F126" t="str">
            <v>ESTUDIANTS CATALUNYA</v>
          </cell>
          <cell r="G126">
            <v>339262.48</v>
          </cell>
        </row>
        <row r="127">
          <cell r="E127">
            <v>430003</v>
          </cell>
          <cell r="F127" t="str">
            <v>ESTUDIANTS CLUB UOC</v>
          </cell>
          <cell r="G127">
            <v>1320</v>
          </cell>
        </row>
        <row r="128">
          <cell r="E128">
            <v>430004</v>
          </cell>
          <cell r="F128" t="str">
            <v>ESTUDIANTS DOCTORAT</v>
          </cell>
          <cell r="G128">
            <v>88180.03</v>
          </cell>
        </row>
        <row r="129">
          <cell r="E129">
            <v>430005</v>
          </cell>
          <cell r="F129" t="str">
            <v>ESTUDIANTS ATENEU</v>
          </cell>
          <cell r="G129">
            <v>8177.53</v>
          </cell>
        </row>
        <row r="130">
          <cell r="E130">
            <v>430006</v>
          </cell>
          <cell r="F130" t="str">
            <v>ESTUDIANTS ATENEU ID</v>
          </cell>
          <cell r="G130">
            <v>20391.3</v>
          </cell>
        </row>
        <row r="131">
          <cell r="E131">
            <v>430008</v>
          </cell>
          <cell r="F131" t="str">
            <v>ESTUDIANTS UNIV. HIV</v>
          </cell>
          <cell r="G131">
            <v>4098.1400000000003</v>
          </cell>
        </row>
        <row r="132">
          <cell r="E132">
            <v>430009</v>
          </cell>
          <cell r="F132" t="str">
            <v>ESTUDIANTS SEMINARIS</v>
          </cell>
          <cell r="G132">
            <v>3096.33</v>
          </cell>
        </row>
        <row r="133">
          <cell r="E133">
            <v>430010</v>
          </cell>
          <cell r="F133" t="str">
            <v>ESTUDIANTS TH CAT OR</v>
          </cell>
          <cell r="G133">
            <v>245905.83</v>
          </cell>
        </row>
        <row r="134">
          <cell r="E134">
            <v>430011</v>
          </cell>
          <cell r="F134" t="str">
            <v>ESTUDIANTS TH CAST O</v>
          </cell>
          <cell r="G134">
            <v>6621.83</v>
          </cell>
        </row>
        <row r="135">
          <cell r="E135">
            <v>430012</v>
          </cell>
          <cell r="F135" t="str">
            <v>ESTUDIANTS FPG ORG</v>
          </cell>
          <cell r="G135">
            <v>58699.19</v>
          </cell>
        </row>
        <row r="136">
          <cell r="E136">
            <v>430081</v>
          </cell>
          <cell r="F136" t="str">
            <v>ESTUDIANTS THP</v>
          </cell>
          <cell r="G136">
            <v>554718.35</v>
          </cell>
        </row>
        <row r="137">
          <cell r="E137">
            <v>430082</v>
          </cell>
          <cell r="F137" t="str">
            <v>ESTUDIANTS FPG</v>
          </cell>
          <cell r="G137">
            <v>2052677.62</v>
          </cell>
        </row>
        <row r="138">
          <cell r="E138">
            <v>430086</v>
          </cell>
          <cell r="F138" t="str">
            <v>ESTUDIANTS GMM</v>
          </cell>
          <cell r="G138">
            <v>774.96</v>
          </cell>
        </row>
        <row r="139">
          <cell r="E139">
            <v>430900</v>
          </cell>
          <cell r="F139" t="str">
            <v>CLIENTS  FACT PEND F</v>
          </cell>
          <cell r="G139">
            <v>1181994.5599999998</v>
          </cell>
        </row>
        <row r="140">
          <cell r="E140">
            <v>431800</v>
          </cell>
          <cell r="F140" t="str">
            <v>FACTURES A NOM D'EMP</v>
          </cell>
          <cell r="G140">
            <v>-224.13</v>
          </cell>
        </row>
        <row r="141">
          <cell r="E141">
            <v>431900</v>
          </cell>
          <cell r="F141" t="str">
            <v>COBRAMENTS NO APLICA</v>
          </cell>
          <cell r="G141">
            <v>-282484.46999999997</v>
          </cell>
        </row>
        <row r="142">
          <cell r="E142">
            <v>431910</v>
          </cell>
          <cell r="F142" t="str">
            <v>COBRAMENTS A COMPTE</v>
          </cell>
          <cell r="G142">
            <v>-3719299.31</v>
          </cell>
        </row>
        <row r="143">
          <cell r="E143">
            <v>432000</v>
          </cell>
          <cell r="F143" t="str">
            <v>CLIENTS EMP GRUP PTA</v>
          </cell>
          <cell r="G143">
            <v>174303.96</v>
          </cell>
        </row>
        <row r="144">
          <cell r="E144">
            <v>435000</v>
          </cell>
          <cell r="F144" t="str">
            <v>CLIENTS DE DUBTOS CO</v>
          </cell>
          <cell r="G144">
            <v>1342684.3</v>
          </cell>
        </row>
        <row r="145">
          <cell r="E145">
            <v>440001</v>
          </cell>
          <cell r="F145" t="str">
            <v>DEUTORS (PTES)</v>
          </cell>
          <cell r="G145">
            <v>840038.24</v>
          </cell>
        </row>
        <row r="146">
          <cell r="E146">
            <v>440002</v>
          </cell>
          <cell r="F146" t="str">
            <v>ORG OFICIALS DEUTORS</v>
          </cell>
          <cell r="G146">
            <v>22593428.539999999</v>
          </cell>
        </row>
        <row r="147">
          <cell r="E147">
            <v>440900</v>
          </cell>
          <cell r="F147" t="str">
            <v>DEUT  (FACT PEN  FOR</v>
          </cell>
          <cell r="G147">
            <v>234419.33</v>
          </cell>
        </row>
        <row r="148">
          <cell r="E148">
            <v>440911</v>
          </cell>
          <cell r="F148" t="str">
            <v>SUBV IN3 PDTS FORM</v>
          </cell>
          <cell r="G148">
            <v>1545231.89</v>
          </cell>
        </row>
        <row r="149">
          <cell r="E149">
            <v>445000</v>
          </cell>
          <cell r="F149" t="str">
            <v>DEUTORS DE DUBTÓS CO</v>
          </cell>
          <cell r="G149">
            <v>18205.419999999998</v>
          </cell>
        </row>
        <row r="150">
          <cell r="E150">
            <v>460000</v>
          </cell>
          <cell r="F150" t="str">
            <v>ACOMP DE REMUN</v>
          </cell>
          <cell r="G150">
            <v>1099.6199999999999</v>
          </cell>
        </row>
        <row r="151">
          <cell r="E151">
            <v>460001</v>
          </cell>
          <cell r="F151" t="str">
            <v>AVANÇAMENTS PER VIAT</v>
          </cell>
          <cell r="G151">
            <v>0</v>
          </cell>
        </row>
        <row r="152">
          <cell r="E152">
            <v>465000</v>
          </cell>
          <cell r="F152" t="str">
            <v>REMUN PEND PAGAM</v>
          </cell>
          <cell r="G152">
            <v>-530741.73</v>
          </cell>
        </row>
        <row r="153">
          <cell r="E153">
            <v>470000</v>
          </cell>
          <cell r="F153" t="str">
            <v>HIS_PUB_DEUTORA_IVA</v>
          </cell>
          <cell r="G153">
            <v>222616.49</v>
          </cell>
        </row>
        <row r="154">
          <cell r="E154">
            <v>472000</v>
          </cell>
          <cell r="F154" t="str">
            <v>HP IVA SUP ESP DESP</v>
          </cell>
          <cell r="G154">
            <v>0</v>
          </cell>
        </row>
        <row r="155">
          <cell r="E155">
            <v>472001</v>
          </cell>
          <cell r="F155" t="str">
            <v>HP IVA SUP ESP INV</v>
          </cell>
          <cell r="G155">
            <v>0</v>
          </cell>
        </row>
        <row r="156">
          <cell r="E156">
            <v>472010</v>
          </cell>
          <cell r="F156" t="str">
            <v>HP IVA SUP CEE DESP</v>
          </cell>
          <cell r="G156">
            <v>0</v>
          </cell>
        </row>
        <row r="157">
          <cell r="E157">
            <v>472011</v>
          </cell>
          <cell r="F157" t="str">
            <v>HP IVA SUP CEE INV</v>
          </cell>
          <cell r="G157">
            <v>0</v>
          </cell>
        </row>
        <row r="158">
          <cell r="E158">
            <v>472101</v>
          </cell>
          <cell r="F158" t="str">
            <v>HP IVA SUP ESP INV I</v>
          </cell>
          <cell r="G158">
            <v>0</v>
          </cell>
        </row>
        <row r="159">
          <cell r="E159">
            <v>472111</v>
          </cell>
          <cell r="F159" t="str">
            <v>HP IVA SUP CEE INV I</v>
          </cell>
          <cell r="G159">
            <v>0</v>
          </cell>
        </row>
        <row r="160">
          <cell r="E160">
            <v>475100</v>
          </cell>
          <cell r="F160" t="str">
            <v>HP RET A TREBALL</v>
          </cell>
          <cell r="G160">
            <v>-813238.73</v>
          </cell>
        </row>
        <row r="161">
          <cell r="E161">
            <v>475102</v>
          </cell>
          <cell r="F161" t="str">
            <v>HP RET A COL·LAB</v>
          </cell>
          <cell r="G161">
            <v>-532831.77</v>
          </cell>
        </row>
        <row r="162">
          <cell r="E162">
            <v>475103</v>
          </cell>
          <cell r="F162" t="str">
            <v>HP RET LLOGUERS</v>
          </cell>
          <cell r="G162">
            <v>-7923.7</v>
          </cell>
        </row>
        <row r="163">
          <cell r="E163">
            <v>475104</v>
          </cell>
          <cell r="F163" t="str">
            <v>HP RET NO RESIDEN</v>
          </cell>
          <cell r="G163">
            <v>-21566.95</v>
          </cell>
        </row>
        <row r="164">
          <cell r="E164">
            <v>475105</v>
          </cell>
          <cell r="F164" t="str">
            <v>HP RET A TREB ESPECI</v>
          </cell>
          <cell r="G164">
            <v>-1240.53</v>
          </cell>
        </row>
        <row r="165">
          <cell r="E165">
            <v>476000</v>
          </cell>
          <cell r="F165" t="str">
            <v>ORG SS CREDITOR</v>
          </cell>
          <cell r="G165">
            <v>-745307.66</v>
          </cell>
        </row>
        <row r="166">
          <cell r="E166">
            <v>476001</v>
          </cell>
          <cell r="F166" t="str">
            <v>MUFACE</v>
          </cell>
          <cell r="G166">
            <v>8898.9699999999993</v>
          </cell>
        </row>
        <row r="167">
          <cell r="E167">
            <v>476002</v>
          </cell>
          <cell r="F167" t="str">
            <v>DRETS PASSIUS</v>
          </cell>
          <cell r="G167">
            <v>1704.34</v>
          </cell>
        </row>
        <row r="168">
          <cell r="E168">
            <v>476003</v>
          </cell>
          <cell r="F168" t="str">
            <v>ASSEGURANÇA ESCOLAR</v>
          </cell>
          <cell r="G168">
            <v>-17299.95</v>
          </cell>
        </row>
        <row r="169">
          <cell r="E169">
            <v>477000</v>
          </cell>
          <cell r="F169" t="str">
            <v>HP IVA REPERCUTIT</v>
          </cell>
          <cell r="G169">
            <v>0</v>
          </cell>
        </row>
        <row r="170">
          <cell r="E170">
            <v>477010</v>
          </cell>
          <cell r="F170" t="str">
            <v>HP IVA COMP CEE</v>
          </cell>
          <cell r="G170">
            <v>0</v>
          </cell>
        </row>
        <row r="171">
          <cell r="E171">
            <v>477020</v>
          </cell>
          <cell r="F171" t="str">
            <v>HP IVA COMP EST</v>
          </cell>
          <cell r="G171">
            <v>0</v>
          </cell>
        </row>
        <row r="172">
          <cell r="E172">
            <v>480000</v>
          </cell>
          <cell r="F172" t="str">
            <v>DESPESES ANTICIPADES</v>
          </cell>
          <cell r="G172">
            <v>400429.71</v>
          </cell>
        </row>
        <row r="173">
          <cell r="E173">
            <v>480705</v>
          </cell>
          <cell r="F173" t="str">
            <v>DESP ANTICIP MOROSIT</v>
          </cell>
          <cell r="G173">
            <v>350636.89</v>
          </cell>
        </row>
        <row r="174">
          <cell r="E174">
            <v>480918</v>
          </cell>
          <cell r="F174" t="str">
            <v>DESP ANTICIP C PROJ</v>
          </cell>
          <cell r="G174">
            <v>18619.939999999999</v>
          </cell>
        </row>
        <row r="175">
          <cell r="E175">
            <v>485000</v>
          </cell>
          <cell r="F175" t="str">
            <v>INGRESSOS ANTICIPATS</v>
          </cell>
          <cell r="G175">
            <v>-2615653.69</v>
          </cell>
        </row>
        <row r="176">
          <cell r="E176">
            <v>485001</v>
          </cell>
          <cell r="F176" t="str">
            <v>INGRESSOS ANTICIPATS</v>
          </cell>
          <cell r="G176">
            <v>-118783.89</v>
          </cell>
        </row>
        <row r="177">
          <cell r="E177">
            <v>485003</v>
          </cell>
          <cell r="F177" t="str">
            <v>INGRESSOS ANTICIPATS</v>
          </cell>
          <cell r="G177">
            <v>-7059829.7000000002</v>
          </cell>
        </row>
        <row r="178">
          <cell r="E178">
            <v>485004</v>
          </cell>
          <cell r="F178" t="str">
            <v>INGRESSOS ANTICIPATS</v>
          </cell>
          <cell r="G178">
            <v>-341957.35</v>
          </cell>
        </row>
        <row r="179">
          <cell r="E179">
            <v>485005</v>
          </cell>
          <cell r="F179" t="str">
            <v>INGRESSOS ANTICIPATS</v>
          </cell>
          <cell r="G179">
            <v>-62579.519999999997</v>
          </cell>
        </row>
        <row r="180">
          <cell r="E180">
            <v>485100</v>
          </cell>
          <cell r="F180" t="str">
            <v>INGRESSOS ANTICIPATS</v>
          </cell>
          <cell r="G180">
            <v>-531845.30000000005</v>
          </cell>
        </row>
        <row r="181">
          <cell r="E181">
            <v>490081</v>
          </cell>
          <cell r="F181" t="str">
            <v>DETERIORAMENT VALOR</v>
          </cell>
          <cell r="G181">
            <v>-1360889.72</v>
          </cell>
        </row>
        <row r="182">
          <cell r="E182">
            <v>520009</v>
          </cell>
          <cell r="F182" t="str">
            <v>DEUTES C/T MCYT_PFOR</v>
          </cell>
          <cell r="G182">
            <v>-298164.46999999997</v>
          </cell>
        </row>
        <row r="183">
          <cell r="E183">
            <v>520010</v>
          </cell>
          <cell r="F183" t="str">
            <v>DEUTES C/T MCIT_ALQU</v>
          </cell>
          <cell r="G183">
            <v>-58644.98</v>
          </cell>
        </row>
        <row r="184">
          <cell r="E184">
            <v>520011</v>
          </cell>
          <cell r="F184" t="str">
            <v>DEUTES C/T MCIT_DEFT</v>
          </cell>
          <cell r="G184">
            <v>-10028.200000000001</v>
          </cell>
        </row>
        <row r="185">
          <cell r="E185">
            <v>520120</v>
          </cell>
          <cell r="F185" t="str">
            <v>CDIT SANT 63004</v>
          </cell>
          <cell r="G185">
            <v>0</v>
          </cell>
        </row>
        <row r="186">
          <cell r="E186">
            <v>520121</v>
          </cell>
          <cell r="F186" t="str">
            <v>CDIT SANT 63004_AP</v>
          </cell>
          <cell r="G186">
            <v>0</v>
          </cell>
        </row>
        <row r="187">
          <cell r="E187">
            <v>520123</v>
          </cell>
          <cell r="F187" t="str">
            <v>CDIT SANT 63004_AR_A</v>
          </cell>
          <cell r="G187">
            <v>0</v>
          </cell>
        </row>
        <row r="188">
          <cell r="E188">
            <v>521001</v>
          </cell>
          <cell r="F188" t="str">
            <v>PARTNERS</v>
          </cell>
          <cell r="G188">
            <v>-190149.71000000002</v>
          </cell>
        </row>
        <row r="189">
          <cell r="E189">
            <v>523000</v>
          </cell>
          <cell r="F189" t="str">
            <v>PROV IMMOB INTANG C/</v>
          </cell>
          <cell r="G189">
            <v>-1340331.43</v>
          </cell>
        </row>
        <row r="190">
          <cell r="E190">
            <v>523001</v>
          </cell>
          <cell r="F190" t="str">
            <v>PROV IMMOB MAT C/T</v>
          </cell>
          <cell r="G190">
            <v>-686787.86</v>
          </cell>
        </row>
        <row r="191">
          <cell r="E191">
            <v>523002</v>
          </cell>
          <cell r="F191" t="str">
            <v>PROV IMMOB INTANG C/</v>
          </cell>
          <cell r="G191">
            <v>-883002.69</v>
          </cell>
        </row>
        <row r="192">
          <cell r="E192">
            <v>552301</v>
          </cell>
          <cell r="F192" t="str">
            <v>GRUP UOC, S.L.</v>
          </cell>
          <cell r="G192">
            <v>5066.1000000000004</v>
          </cell>
        </row>
        <row r="193">
          <cell r="E193">
            <v>552311</v>
          </cell>
          <cell r="F193" t="str">
            <v>EO, S L</v>
          </cell>
          <cell r="G193">
            <v>78907.039999999994</v>
          </cell>
        </row>
        <row r="194">
          <cell r="E194">
            <v>552502</v>
          </cell>
          <cell r="F194" t="str">
            <v>XVC, S C C L</v>
          </cell>
          <cell r="G194">
            <v>-29361.239999999998</v>
          </cell>
        </row>
        <row r="195">
          <cell r="E195">
            <v>553008</v>
          </cell>
          <cell r="F195" t="str">
            <v>AJUTS GENERALITAT</v>
          </cell>
          <cell r="G195">
            <v>1791155.3</v>
          </cell>
        </row>
        <row r="196">
          <cell r="E196">
            <v>553009</v>
          </cell>
          <cell r="F196" t="str">
            <v>BEQUES AGAUR</v>
          </cell>
          <cell r="G196">
            <v>353798.11</v>
          </cell>
        </row>
        <row r="197">
          <cell r="E197">
            <v>553010</v>
          </cell>
          <cell r="F197" t="str">
            <v>MATRICULES AGAUR</v>
          </cell>
          <cell r="G197">
            <v>126898.32</v>
          </cell>
        </row>
        <row r="198">
          <cell r="E198">
            <v>555000</v>
          </cell>
          <cell r="F198" t="str">
            <v>PART PEND D'APLICACI</v>
          </cell>
          <cell r="G198">
            <v>-5050.78</v>
          </cell>
        </row>
        <row r="199">
          <cell r="E199">
            <v>555002</v>
          </cell>
          <cell r="F199" t="str">
            <v>PART PEND D'APLICACI</v>
          </cell>
          <cell r="G199">
            <v>0</v>
          </cell>
        </row>
        <row r="200">
          <cell r="E200">
            <v>555003</v>
          </cell>
          <cell r="F200" t="str">
            <v>PART PEND D'APLICACI</v>
          </cell>
          <cell r="G200">
            <v>104.68</v>
          </cell>
        </row>
        <row r="201">
          <cell r="E201">
            <v>555004</v>
          </cell>
          <cell r="F201" t="str">
            <v>PART PEND D'APLICACI</v>
          </cell>
          <cell r="G201">
            <v>2392.8200000000002</v>
          </cell>
        </row>
        <row r="202">
          <cell r="E202">
            <v>555005</v>
          </cell>
          <cell r="F202" t="str">
            <v>PART PEND D'APLICACI</v>
          </cell>
          <cell r="G202">
            <v>-5875.8</v>
          </cell>
        </row>
        <row r="203">
          <cell r="E203">
            <v>555011</v>
          </cell>
          <cell r="F203" t="str">
            <v>PART PEND D'APLICACI</v>
          </cell>
          <cell r="G203">
            <v>0</v>
          </cell>
        </row>
        <row r="204">
          <cell r="E204">
            <v>560000</v>
          </cell>
          <cell r="F204" t="str">
            <v>FIAN  REBUDES A C/T</v>
          </cell>
          <cell r="G204">
            <v>-1566.2</v>
          </cell>
        </row>
        <row r="205">
          <cell r="E205">
            <v>565000</v>
          </cell>
          <cell r="F205" t="str">
            <v>FIAN CONST A C/T</v>
          </cell>
          <cell r="G205">
            <v>7192.4</v>
          </cell>
        </row>
        <row r="206">
          <cell r="E206">
            <v>570050</v>
          </cell>
          <cell r="F206" t="str">
            <v>CAIXA RECTORAT</v>
          </cell>
          <cell r="G206">
            <v>104.94</v>
          </cell>
        </row>
        <row r="207">
          <cell r="E207">
            <v>570055</v>
          </cell>
          <cell r="F207" t="str">
            <v>CAIXA IN3</v>
          </cell>
          <cell r="G207">
            <v>853.15</v>
          </cell>
        </row>
        <row r="208">
          <cell r="E208">
            <v>570056</v>
          </cell>
          <cell r="F208" t="str">
            <v>CAIXA TELECOMUNICACI</v>
          </cell>
          <cell r="G208">
            <v>0.59</v>
          </cell>
        </row>
        <row r="209">
          <cell r="E209">
            <v>570071</v>
          </cell>
          <cell r="F209" t="str">
            <v>CAIXA ECONOMIA</v>
          </cell>
          <cell r="G209">
            <v>0</v>
          </cell>
        </row>
        <row r="210">
          <cell r="E210">
            <v>570074</v>
          </cell>
          <cell r="F210" t="str">
            <v>CAIXA MARKETING</v>
          </cell>
          <cell r="G210">
            <v>0</v>
          </cell>
        </row>
        <row r="211">
          <cell r="E211">
            <v>570075</v>
          </cell>
          <cell r="F211" t="str">
            <v>CAIXA PSICOPEDAGOGIA</v>
          </cell>
          <cell r="G211">
            <v>0</v>
          </cell>
        </row>
        <row r="212">
          <cell r="E212">
            <v>570076</v>
          </cell>
          <cell r="F212" t="str">
            <v>CAIXA EMPRESARIALS</v>
          </cell>
          <cell r="G212">
            <v>0</v>
          </cell>
        </row>
        <row r="213">
          <cell r="E213">
            <v>570077</v>
          </cell>
          <cell r="F213" t="str">
            <v>CAIXA HUMANITATS</v>
          </cell>
          <cell r="G213">
            <v>0</v>
          </cell>
        </row>
        <row r="214">
          <cell r="E214">
            <v>570079</v>
          </cell>
          <cell r="F214" t="str">
            <v>CAIXA ETIG_ETIS</v>
          </cell>
          <cell r="G214">
            <v>0</v>
          </cell>
        </row>
        <row r="215">
          <cell r="E215">
            <v>572010</v>
          </cell>
          <cell r="F215" t="str">
            <v>CAIXA C/C 22920</v>
          </cell>
          <cell r="G215">
            <v>41635.4</v>
          </cell>
        </row>
        <row r="216">
          <cell r="E216">
            <v>572011</v>
          </cell>
          <cell r="F216" t="str">
            <v>CAIXA C/C 22920_AP</v>
          </cell>
          <cell r="G216">
            <v>81417.94</v>
          </cell>
        </row>
        <row r="217">
          <cell r="E217">
            <v>572012</v>
          </cell>
          <cell r="F217" t="str">
            <v>CAIXA C/C 22920_AR_C</v>
          </cell>
          <cell r="G217">
            <v>0</v>
          </cell>
        </row>
        <row r="218">
          <cell r="E218">
            <v>572013</v>
          </cell>
          <cell r="F218" t="str">
            <v>CAIXA C/C 22920_AR_A</v>
          </cell>
          <cell r="G218">
            <v>-1112.45</v>
          </cell>
        </row>
        <row r="219">
          <cell r="E219">
            <v>572030</v>
          </cell>
          <cell r="F219" t="str">
            <v>BBVA C/C 01780</v>
          </cell>
          <cell r="G219">
            <v>45672.05</v>
          </cell>
        </row>
        <row r="220">
          <cell r="E220">
            <v>572031</v>
          </cell>
          <cell r="F220" t="str">
            <v>BBVA C/C 01780 _AP</v>
          </cell>
          <cell r="G220">
            <v>557.5</v>
          </cell>
        </row>
        <row r="221">
          <cell r="E221">
            <v>572032</v>
          </cell>
          <cell r="F221" t="str">
            <v>BBVA C/C 01780 _AR_C</v>
          </cell>
          <cell r="G221">
            <v>-76.45</v>
          </cell>
        </row>
        <row r="222">
          <cell r="E222">
            <v>572033</v>
          </cell>
          <cell r="F222" t="str">
            <v>BBVA C/C 01780 _AR_A</v>
          </cell>
          <cell r="G222">
            <v>190.31</v>
          </cell>
        </row>
        <row r="223">
          <cell r="E223">
            <v>572060</v>
          </cell>
          <cell r="F223" t="str">
            <v>SANT  C/C 81822</v>
          </cell>
          <cell r="G223">
            <v>0</v>
          </cell>
        </row>
        <row r="224">
          <cell r="E224">
            <v>572062</v>
          </cell>
          <cell r="F224" t="str">
            <v>SANT C/C 81822_AR_CO</v>
          </cell>
          <cell r="G224">
            <v>34763.629999999997</v>
          </cell>
        </row>
        <row r="225">
          <cell r="E225">
            <v>572063</v>
          </cell>
          <cell r="F225" t="str">
            <v>SANT  C/C 81822_AR_A</v>
          </cell>
          <cell r="G225">
            <v>-53055.92</v>
          </cell>
        </row>
        <row r="226">
          <cell r="E226">
            <v>572080</v>
          </cell>
          <cell r="F226" t="str">
            <v>C CATALUNYA 529919</v>
          </cell>
          <cell r="G226">
            <v>2825.41</v>
          </cell>
        </row>
        <row r="227">
          <cell r="E227">
            <v>572220</v>
          </cell>
          <cell r="F227" t="str">
            <v>BSCH C/C 69374</v>
          </cell>
          <cell r="G227">
            <v>-66158.87</v>
          </cell>
        </row>
        <row r="228">
          <cell r="E228">
            <v>572221</v>
          </cell>
          <cell r="F228" t="str">
            <v>SANT C/C 69374_AP</v>
          </cell>
          <cell r="G228">
            <v>8602.74</v>
          </cell>
        </row>
        <row r="229">
          <cell r="E229">
            <v>572223</v>
          </cell>
          <cell r="F229" t="str">
            <v>SANT C/C 69374_AR_AL</v>
          </cell>
          <cell r="G229">
            <v>-16943.060000000001</v>
          </cell>
        </row>
        <row r="230">
          <cell r="E230">
            <v>572240</v>
          </cell>
          <cell r="F230" t="str">
            <v>BSCH C/C 89588</v>
          </cell>
          <cell r="G230">
            <v>-96.65</v>
          </cell>
        </row>
        <row r="231">
          <cell r="E231">
            <v>572241</v>
          </cell>
          <cell r="F231" t="str">
            <v>SANT C/C 89588_AP</v>
          </cell>
          <cell r="G231">
            <v>974.67</v>
          </cell>
        </row>
        <row r="232">
          <cell r="E232">
            <v>572243</v>
          </cell>
          <cell r="F232" t="str">
            <v>SANT C/C 89588_AR_AL</v>
          </cell>
          <cell r="G232">
            <v>-29405.96</v>
          </cell>
        </row>
        <row r="233">
          <cell r="E233">
            <v>572270</v>
          </cell>
          <cell r="F233" t="str">
            <v>SANT C/C 58671 APPS</v>
          </cell>
          <cell r="G233">
            <v>0</v>
          </cell>
        </row>
        <row r="234">
          <cell r="E234">
            <v>572280</v>
          </cell>
          <cell r="F234" t="str">
            <v>SANT C/C 58663 SOFIA</v>
          </cell>
          <cell r="G234">
            <v>0</v>
          </cell>
        </row>
        <row r="235">
          <cell r="E235">
            <v>572290</v>
          </cell>
          <cell r="F235" t="str">
            <v>CAIXA C/C 85008</v>
          </cell>
          <cell r="G235">
            <v>291711.57</v>
          </cell>
        </row>
        <row r="236">
          <cell r="E236">
            <v>572293</v>
          </cell>
          <cell r="F236" t="str">
            <v>CAIXA C/C 85008_AR_A</v>
          </cell>
          <cell r="G236">
            <v>-664.83</v>
          </cell>
        </row>
        <row r="237">
          <cell r="E237">
            <v>572300</v>
          </cell>
          <cell r="F237" t="str">
            <v>MEDIOLANUM C/C 20917</v>
          </cell>
          <cell r="G237">
            <v>1068721.96</v>
          </cell>
        </row>
        <row r="238">
          <cell r="E238">
            <v>572310</v>
          </cell>
          <cell r="F238" t="str">
            <v>CAIXA ENGINYERS</v>
          </cell>
          <cell r="G238">
            <v>5969.97</v>
          </cell>
        </row>
        <row r="239">
          <cell r="E239">
            <v>572500</v>
          </cell>
          <cell r="F239" t="str">
            <v>BANC RECTORAT 45515</v>
          </cell>
          <cell r="G239">
            <v>829.04</v>
          </cell>
        </row>
        <row r="240">
          <cell r="E240">
            <v>572550</v>
          </cell>
          <cell r="F240" t="str">
            <v>T. MONEDER OSRT</v>
          </cell>
          <cell r="G240">
            <v>6125.04</v>
          </cell>
        </row>
        <row r="241">
          <cell r="E241">
            <v>572560</v>
          </cell>
          <cell r="F241" t="str">
            <v>T. MONEDER EPM</v>
          </cell>
          <cell r="G241">
            <v>-75.27</v>
          </cell>
        </row>
        <row r="242">
          <cell r="E242">
            <v>572887</v>
          </cell>
          <cell r="F242" t="str">
            <v>T. MONEDER CPV</v>
          </cell>
          <cell r="G242">
            <v>5199.38</v>
          </cell>
        </row>
        <row r="243">
          <cell r="E243">
            <v>572888</v>
          </cell>
          <cell r="F243" t="str">
            <v>T. MONEDER ERL</v>
          </cell>
          <cell r="G243">
            <v>1795.93</v>
          </cell>
        </row>
        <row r="244">
          <cell r="E244">
            <v>573000</v>
          </cell>
          <cell r="F244" t="str">
            <v>SANT MEXIC 49444</v>
          </cell>
          <cell r="G244">
            <v>12908.61</v>
          </cell>
        </row>
        <row r="245">
          <cell r="E245">
            <v>574000</v>
          </cell>
          <cell r="F245" t="str">
            <v>C.ESTALVI MEDIOLANUM</v>
          </cell>
          <cell r="G245">
            <v>0</v>
          </cell>
        </row>
        <row r="246">
          <cell r="E246">
            <v>574001</v>
          </cell>
          <cell r="F246" t="str">
            <v>C.ESTALVI MEDIOLANUM</v>
          </cell>
          <cell r="G246">
            <v>0</v>
          </cell>
        </row>
        <row r="247">
          <cell r="E247">
            <v>579000</v>
          </cell>
          <cell r="F247" t="str">
            <v>MOV  INTERNS DE FONS</v>
          </cell>
          <cell r="G247">
            <v>-20</v>
          </cell>
        </row>
        <row r="248">
          <cell r="E248">
            <v>579001</v>
          </cell>
          <cell r="F248" t="str">
            <v>CTE PONT MOV BANCARI</v>
          </cell>
          <cell r="G248">
            <v>155.96</v>
          </cell>
        </row>
        <row r="249">
          <cell r="E249">
            <v>579002</v>
          </cell>
          <cell r="F249" t="str">
            <v>CTE. PONT FRES. NOM</v>
          </cell>
          <cell r="G249">
            <v>228.83</v>
          </cell>
        </row>
        <row r="250">
          <cell r="E250">
            <v>579004</v>
          </cell>
          <cell r="F250" t="str">
            <v>CTE. PONT DISTRIBUCI</v>
          </cell>
          <cell r="G250">
            <v>6576.61</v>
          </cell>
        </row>
        <row r="251">
          <cell r="E251">
            <v>607000</v>
          </cell>
          <cell r="F251" t="str">
            <v>MAT ESTUDIANTS</v>
          </cell>
          <cell r="G251">
            <v>611461.49</v>
          </cell>
        </row>
        <row r="252">
          <cell r="E252">
            <v>607001</v>
          </cell>
          <cell r="F252" t="str">
            <v>CONSUMS MAT ESTUDIAN</v>
          </cell>
          <cell r="G252">
            <v>759810.32</v>
          </cell>
        </row>
        <row r="253">
          <cell r="E253">
            <v>609000</v>
          </cell>
          <cell r="F253" t="str">
            <v>RAPPELS P/COMPRES</v>
          </cell>
          <cell r="G253">
            <v>-4932.12</v>
          </cell>
        </row>
        <row r="254">
          <cell r="E254">
            <v>621000</v>
          </cell>
          <cell r="F254" t="str">
            <v>LLOGUERS</v>
          </cell>
          <cell r="G254">
            <v>1899697.4200000002</v>
          </cell>
        </row>
        <row r="255">
          <cell r="E255">
            <v>622000</v>
          </cell>
          <cell r="F255" t="str">
            <v>MANTENIMENT</v>
          </cell>
          <cell r="G255">
            <v>3829604.9999999995</v>
          </cell>
        </row>
        <row r="256">
          <cell r="E256">
            <v>623000</v>
          </cell>
          <cell r="F256" t="str">
            <v>ASSESSORS I COL LABO</v>
          </cell>
          <cell r="G256">
            <v>30100071.93</v>
          </cell>
        </row>
        <row r="257">
          <cell r="E257">
            <v>625000</v>
          </cell>
          <cell r="F257" t="str">
            <v>ASSEGURANCES</v>
          </cell>
          <cell r="G257">
            <v>112276.03</v>
          </cell>
        </row>
        <row r="258">
          <cell r="E258">
            <v>626000</v>
          </cell>
          <cell r="F258" t="str">
            <v>SERVEIS BANCARIS</v>
          </cell>
          <cell r="G258">
            <v>135542.72</v>
          </cell>
        </row>
        <row r="259">
          <cell r="E259">
            <v>627000</v>
          </cell>
          <cell r="F259" t="str">
            <v>PUBLICITAT I RRPP</v>
          </cell>
          <cell r="G259">
            <v>4620413.1499999985</v>
          </cell>
        </row>
        <row r="260">
          <cell r="E260">
            <v>628000</v>
          </cell>
          <cell r="F260" t="str">
            <v>SUBMINISTRAMENTS</v>
          </cell>
          <cell r="G260">
            <v>632933.56000000017</v>
          </cell>
        </row>
        <row r="261">
          <cell r="E261">
            <v>629001</v>
          </cell>
          <cell r="F261" t="str">
            <v>COMUNICACIONS</v>
          </cell>
          <cell r="G261">
            <v>269247.33</v>
          </cell>
        </row>
        <row r="262">
          <cell r="E262">
            <v>629002</v>
          </cell>
          <cell r="F262" t="str">
            <v>SUBCONTRAT SERVEIS</v>
          </cell>
          <cell r="G262">
            <v>5067862.6900000013</v>
          </cell>
        </row>
        <row r="263">
          <cell r="E263">
            <v>629003</v>
          </cell>
          <cell r="F263" t="str">
            <v>ALTRES SERVEIS</v>
          </cell>
          <cell r="G263">
            <v>3313826.7500000126</v>
          </cell>
        </row>
        <row r="264">
          <cell r="E264">
            <v>631000</v>
          </cell>
          <cell r="F264" t="str">
            <v>ALTRES TRIBUTS</v>
          </cell>
          <cell r="G264">
            <v>31471.479999999996</v>
          </cell>
        </row>
        <row r="265">
          <cell r="E265">
            <v>632000</v>
          </cell>
          <cell r="F265" t="str">
            <v>IVA NO DEDUÏBLE</v>
          </cell>
          <cell r="G265">
            <v>2.8666136131505482E-10</v>
          </cell>
        </row>
        <row r="266">
          <cell r="E266">
            <v>632001</v>
          </cell>
          <cell r="F266" t="str">
            <v>IVA NO DEDUÏBLE RECL</v>
          </cell>
          <cell r="G266">
            <v>2.0008883439004421E-11</v>
          </cell>
        </row>
        <row r="267">
          <cell r="E267">
            <v>640000</v>
          </cell>
          <cell r="F267" t="str">
            <v>SOUS REG GRAL</v>
          </cell>
          <cell r="G267">
            <v>30341331.859999999</v>
          </cell>
        </row>
        <row r="268">
          <cell r="E268">
            <v>640001</v>
          </cell>
          <cell r="F268" t="str">
            <v>SOUS PCF NO EXEMPT (</v>
          </cell>
          <cell r="G268">
            <v>64560.19</v>
          </cell>
        </row>
        <row r="269">
          <cell r="E269">
            <v>640004</v>
          </cell>
          <cell r="F269" t="str">
            <v>SOUS AJUT INDIV NO E</v>
          </cell>
          <cell r="G269">
            <v>80715.350000000006</v>
          </cell>
        </row>
        <row r="270">
          <cell r="E270">
            <v>640010</v>
          </cell>
          <cell r="F270" t="str">
            <v>SOUS PCF EXEMPT</v>
          </cell>
          <cell r="G270">
            <v>360187.02</v>
          </cell>
        </row>
        <row r="271">
          <cell r="E271">
            <v>640040</v>
          </cell>
          <cell r="F271" t="str">
            <v>SOUS AJUT INDIV EXEM</v>
          </cell>
          <cell r="G271">
            <v>4981.78</v>
          </cell>
        </row>
        <row r="272">
          <cell r="E272">
            <v>640041</v>
          </cell>
          <cell r="F272" t="str">
            <v>SOU AJUT RECERCAIRES</v>
          </cell>
          <cell r="G272">
            <v>6280</v>
          </cell>
        </row>
        <row r="273">
          <cell r="E273">
            <v>640050</v>
          </cell>
          <cell r="F273" t="str">
            <v>SOUS PROFES UAB</v>
          </cell>
          <cell r="G273">
            <v>34733.42</v>
          </cell>
        </row>
        <row r="274">
          <cell r="E274">
            <v>640100</v>
          </cell>
          <cell r="F274" t="str">
            <v>SOUS NO RESIDENTS</v>
          </cell>
          <cell r="G274">
            <v>167189.57999999999</v>
          </cell>
        </row>
        <row r="275">
          <cell r="E275">
            <v>640730</v>
          </cell>
          <cell r="F275" t="str">
            <v>SOUS AUTORIES</v>
          </cell>
          <cell r="G275">
            <v>76608.98</v>
          </cell>
        </row>
        <row r="276">
          <cell r="E276">
            <v>641000</v>
          </cell>
          <cell r="F276" t="str">
            <v>INDEMNITZACIONS</v>
          </cell>
          <cell r="G276">
            <v>620713.99</v>
          </cell>
        </row>
        <row r="277">
          <cell r="E277">
            <v>642000</v>
          </cell>
          <cell r="F277" t="str">
            <v>SS REGIM GENERAL</v>
          </cell>
          <cell r="G277">
            <v>8484219.8399999999</v>
          </cell>
        </row>
        <row r="278">
          <cell r="E278">
            <v>648000</v>
          </cell>
          <cell r="F278" t="str">
            <v>FORMACIÓ</v>
          </cell>
          <cell r="G278">
            <v>298079.53999999998</v>
          </cell>
        </row>
        <row r="279">
          <cell r="E279">
            <v>649000</v>
          </cell>
          <cell r="F279" t="str">
            <v>ALTR DESP SOCIALS</v>
          </cell>
          <cell r="G279">
            <v>104562.3</v>
          </cell>
        </row>
        <row r="280">
          <cell r="E280">
            <v>650000</v>
          </cell>
          <cell r="F280" t="str">
            <v>AJUTS MONETARIS IND</v>
          </cell>
          <cell r="G280">
            <v>1546058.8799999978</v>
          </cell>
        </row>
        <row r="281">
          <cell r="E281">
            <v>655000</v>
          </cell>
          <cell r="F281" t="str">
            <v>PÈRDUES CRÈDITS INCO</v>
          </cell>
          <cell r="G281">
            <v>1172833.8999999999</v>
          </cell>
        </row>
        <row r="282">
          <cell r="E282">
            <v>662380</v>
          </cell>
          <cell r="F282" t="str">
            <v>INTS DEUTES ENT</v>
          </cell>
          <cell r="G282">
            <v>17480.3</v>
          </cell>
        </row>
        <row r="283">
          <cell r="E283">
            <v>668000</v>
          </cell>
          <cell r="F283" t="str">
            <v>DIF NEG DE CANVI</v>
          </cell>
          <cell r="G283">
            <v>50658.01</v>
          </cell>
        </row>
        <row r="284">
          <cell r="E284">
            <v>669000</v>
          </cell>
          <cell r="F284" t="str">
            <v>ALTR DESP FINANCERES</v>
          </cell>
          <cell r="G284">
            <v>156262.84999999989</v>
          </cell>
        </row>
        <row r="285">
          <cell r="E285">
            <v>678080</v>
          </cell>
          <cell r="F285" t="str">
            <v>DESP EXCEPCIONALS</v>
          </cell>
          <cell r="G285">
            <v>-440986.18999999994</v>
          </cell>
        </row>
        <row r="286">
          <cell r="E286">
            <v>680080</v>
          </cell>
          <cell r="F286" t="str">
            <v>AMORT IMM INTANGIBLE</v>
          </cell>
          <cell r="G286">
            <v>5915095.3399999999</v>
          </cell>
        </row>
        <row r="287">
          <cell r="E287">
            <v>680085</v>
          </cell>
          <cell r="F287" t="str">
            <v>AMORT GECSA IMM INTA</v>
          </cell>
          <cell r="G287">
            <v>145168.64000000001</v>
          </cell>
        </row>
        <row r="288">
          <cell r="E288">
            <v>681080</v>
          </cell>
          <cell r="F288" t="str">
            <v>AMORT IMM MAT</v>
          </cell>
          <cell r="G288">
            <v>1039524.95</v>
          </cell>
        </row>
        <row r="289">
          <cell r="E289">
            <v>681085</v>
          </cell>
          <cell r="F289" t="str">
            <v>AMORT GECSA IMM MAT</v>
          </cell>
          <cell r="G289">
            <v>177509.41</v>
          </cell>
        </row>
        <row r="290">
          <cell r="E290">
            <v>694080</v>
          </cell>
          <cell r="F290" t="str">
            <v>PERDUES DETERIOR CRE</v>
          </cell>
          <cell r="G290">
            <v>495311.31000000029</v>
          </cell>
        </row>
        <row r="291">
          <cell r="E291">
            <v>705000</v>
          </cell>
          <cell r="F291" t="str">
            <v>SERVEIS DOCENTS</v>
          </cell>
          <cell r="G291">
            <v>-63724551.970000133</v>
          </cell>
        </row>
        <row r="292">
          <cell r="E292">
            <v>705100</v>
          </cell>
          <cell r="F292" t="str">
            <v>PRESTACIONS SERVEIS</v>
          </cell>
          <cell r="G292">
            <v>-891361.39000000025</v>
          </cell>
        </row>
        <row r="293">
          <cell r="E293">
            <v>708000</v>
          </cell>
          <cell r="F293" t="str">
            <v>DEVOLUCIONS ESTUDIAN</v>
          </cell>
          <cell r="G293">
            <v>9605.24</v>
          </cell>
        </row>
        <row r="294">
          <cell r="E294">
            <v>723000</v>
          </cell>
          <cell r="F294" t="str">
            <v>PATROCINIS I COL LAB</v>
          </cell>
          <cell r="G294">
            <v>-20000</v>
          </cell>
        </row>
        <row r="295">
          <cell r="E295">
            <v>726000</v>
          </cell>
          <cell r="F295" t="str">
            <v>DONACIONS</v>
          </cell>
          <cell r="G295">
            <v>-32228.41</v>
          </cell>
        </row>
        <row r="296">
          <cell r="E296">
            <v>730080</v>
          </cell>
          <cell r="F296" t="str">
            <v>TREBALLS REALITZATS</v>
          </cell>
          <cell r="G296">
            <v>-115694.5</v>
          </cell>
        </row>
        <row r="297">
          <cell r="E297">
            <v>740000</v>
          </cell>
          <cell r="F297" t="str">
            <v>SUBV OFICIALS EXPLOT</v>
          </cell>
          <cell r="G297">
            <v>-28375008.390000012</v>
          </cell>
        </row>
        <row r="298">
          <cell r="E298">
            <v>746000</v>
          </cell>
          <cell r="F298" t="str">
            <v>TRAS A INGR SUBV K</v>
          </cell>
          <cell r="G298">
            <v>-6152526.6799999997</v>
          </cell>
        </row>
        <row r="299">
          <cell r="E299">
            <v>747000</v>
          </cell>
          <cell r="F299" t="str">
            <v>ALT SUBV EXPLOTACIÓ</v>
          </cell>
          <cell r="G299">
            <v>-255691.19999999995</v>
          </cell>
        </row>
        <row r="300">
          <cell r="E300">
            <v>753000</v>
          </cell>
          <cell r="F300" t="str">
            <v>ING PROP IND CEDIDA</v>
          </cell>
          <cell r="G300">
            <v>-30366.95</v>
          </cell>
        </row>
        <row r="301">
          <cell r="E301">
            <v>759000</v>
          </cell>
          <cell r="F301" t="str">
            <v>INGRESSOS PER SERVEI</v>
          </cell>
          <cell r="G301">
            <v>-1877.87</v>
          </cell>
        </row>
        <row r="302">
          <cell r="E302">
            <v>768000</v>
          </cell>
          <cell r="F302" t="str">
            <v>DIF POSITIVES CANVI</v>
          </cell>
          <cell r="G302">
            <v>-4310.17</v>
          </cell>
        </row>
        <row r="303">
          <cell r="E303">
            <v>769000</v>
          </cell>
          <cell r="F303" t="str">
            <v>ALT ING FINANCERS</v>
          </cell>
          <cell r="G303">
            <v>-114152.95000000001</v>
          </cell>
        </row>
        <row r="304">
          <cell r="E304">
            <v>778080</v>
          </cell>
          <cell r="F304" t="str">
            <v>ING EXCEPCIONALS</v>
          </cell>
          <cell r="G304">
            <v>-119411.48999999998</v>
          </cell>
        </row>
        <row r="305">
          <cell r="E305">
            <v>794080</v>
          </cell>
          <cell r="F305" t="str">
            <v>REVERSIO DETERIOR DE</v>
          </cell>
          <cell r="G305">
            <v>-1504256.47</v>
          </cell>
        </row>
        <row r="306">
          <cell r="E306">
            <v>795000</v>
          </cell>
          <cell r="F306" t="str">
            <v>EXCÉS DE PROVISIONS</v>
          </cell>
          <cell r="G306">
            <v>-98687.91</v>
          </cell>
        </row>
        <row r="307">
          <cell r="E307">
            <v>840000</v>
          </cell>
          <cell r="F307" t="str">
            <v>TRANSF FINANÇAMENT P</v>
          </cell>
          <cell r="G307">
            <v>6144801.6499999985</v>
          </cell>
        </row>
        <row r="308">
          <cell r="E308">
            <v>841000</v>
          </cell>
          <cell r="F308" t="str">
            <v>TRANSF DONACIONS I L</v>
          </cell>
          <cell r="G308">
            <v>7725.03</v>
          </cell>
        </row>
        <row r="309">
          <cell r="E309">
            <v>842000</v>
          </cell>
          <cell r="F309" t="str">
            <v>TRANSF ALTRES SUBV,</v>
          </cell>
          <cell r="G309">
            <v>28339047.029999997</v>
          </cell>
        </row>
        <row r="310">
          <cell r="E310">
            <v>930000</v>
          </cell>
          <cell r="F310" t="str">
            <v>APORTACIONS DESPESA</v>
          </cell>
          <cell r="G310">
            <v>0</v>
          </cell>
        </row>
        <row r="311">
          <cell r="E311">
            <v>940080</v>
          </cell>
          <cell r="F311" t="str">
            <v>ING FINANÇAMENT PUBL</v>
          </cell>
          <cell r="G311">
            <v>-4581823.51</v>
          </cell>
        </row>
        <row r="312">
          <cell r="E312">
            <v>942000</v>
          </cell>
          <cell r="F312" t="str">
            <v>ING ALTRES SUBV, DON</v>
          </cell>
          <cell r="G312">
            <v>-28263974.529999997</v>
          </cell>
        </row>
        <row r="313">
          <cell r="E313">
            <v>964000</v>
          </cell>
          <cell r="F313" t="str">
            <v>IMP COSTOS PERSONAL</v>
          </cell>
          <cell r="G313">
            <v>0</v>
          </cell>
        </row>
        <row r="314">
          <cell r="E314">
            <v>964001</v>
          </cell>
          <cell r="F314" t="str">
            <v>IMP COSTOS PERS IN3</v>
          </cell>
          <cell r="G314">
            <v>0</v>
          </cell>
        </row>
        <row r="315">
          <cell r="E315">
            <v>970000</v>
          </cell>
          <cell r="F315" t="str">
            <v>IMP COSTOS PERS (CON</v>
          </cell>
          <cell r="G315">
            <v>0</v>
          </cell>
        </row>
        <row r="316">
          <cell r="E316">
            <v>970001</v>
          </cell>
          <cell r="F316" t="str">
            <v>IMP COSTOS PERS (CON</v>
          </cell>
          <cell r="G316">
            <v>0</v>
          </cell>
        </row>
        <row r="317">
          <cell r="E317" t="str">
            <v>170PRE</v>
          </cell>
          <cell r="F317" t="str">
            <v>CRÈDIT PREVISIONS</v>
          </cell>
          <cell r="G317">
            <v>0</v>
          </cell>
        </row>
        <row r="318">
          <cell r="E318" t="str">
            <v>172PRE</v>
          </cell>
          <cell r="F318" t="str">
            <v>DEUTES LL/T TRANSF S</v>
          </cell>
          <cell r="G318">
            <v>0</v>
          </cell>
        </row>
        <row r="319">
          <cell r="E319" t="str">
            <v>206PRE</v>
          </cell>
          <cell r="F319" t="str">
            <v>APLICACIONS INFORMAT</v>
          </cell>
          <cell r="G319">
            <v>0</v>
          </cell>
        </row>
        <row r="320">
          <cell r="E320" t="str">
            <v>207PRE</v>
          </cell>
          <cell r="F320" t="str">
            <v>MODULS DIDACTICS PRE</v>
          </cell>
          <cell r="G320">
            <v>0</v>
          </cell>
        </row>
        <row r="321">
          <cell r="E321" t="str">
            <v>208PRE</v>
          </cell>
          <cell r="F321" t="str">
            <v>ALT IMM IMMAT PREV</v>
          </cell>
          <cell r="G321">
            <v>0</v>
          </cell>
        </row>
        <row r="322">
          <cell r="E322" t="str">
            <v>212PRE</v>
          </cell>
          <cell r="F322" t="str">
            <v>INSTAL TECNIQUES PRE</v>
          </cell>
          <cell r="G322">
            <v>0</v>
          </cell>
        </row>
        <row r="323">
          <cell r="E323" t="str">
            <v>215PRE</v>
          </cell>
          <cell r="F323" t="str">
            <v>APLICACIONS INFORMAT</v>
          </cell>
          <cell r="G323">
            <v>0</v>
          </cell>
        </row>
        <row r="324">
          <cell r="E324" t="str">
            <v>216PRE</v>
          </cell>
          <cell r="F324" t="str">
            <v>MODULS DIDACTICS PRE</v>
          </cell>
          <cell r="G324">
            <v>0</v>
          </cell>
        </row>
        <row r="325">
          <cell r="E325" t="str">
            <v>218PRE</v>
          </cell>
          <cell r="F325" t="str">
            <v>ALT IMM IMMAT PREV</v>
          </cell>
          <cell r="G325">
            <v>0</v>
          </cell>
        </row>
        <row r="326">
          <cell r="E326" t="str">
            <v>252PRE</v>
          </cell>
          <cell r="F326" t="str">
            <v>CREDITS A LL/T PREVI</v>
          </cell>
          <cell r="G326">
            <v>0</v>
          </cell>
        </row>
        <row r="327">
          <cell r="E327" t="str">
            <v>4009PR</v>
          </cell>
          <cell r="F327" t="str">
            <v>PROVEÏDORS FACTURES</v>
          </cell>
          <cell r="G327">
            <v>0</v>
          </cell>
        </row>
        <row r="328">
          <cell r="E328" t="str">
            <v>430PRE</v>
          </cell>
          <cell r="F328" t="str">
            <v>CLIENTS PREVISIONS</v>
          </cell>
          <cell r="G328">
            <v>0</v>
          </cell>
        </row>
        <row r="329">
          <cell r="E329" t="str">
            <v>4401PR</v>
          </cell>
          <cell r="F329" t="str">
            <v>DEUTORS PREVISIONS</v>
          </cell>
          <cell r="G329">
            <v>0</v>
          </cell>
        </row>
        <row r="330">
          <cell r="E330" t="str">
            <v>4402PR</v>
          </cell>
          <cell r="F330" t="str">
            <v>SUBVENCIONS PREVISIO</v>
          </cell>
          <cell r="G330">
            <v>0</v>
          </cell>
        </row>
        <row r="331">
          <cell r="E331" t="str">
            <v>465PRE</v>
          </cell>
          <cell r="F331" t="str">
            <v>REMUN PEND PAG PREV</v>
          </cell>
          <cell r="G331">
            <v>0</v>
          </cell>
        </row>
        <row r="332">
          <cell r="E332" t="str">
            <v>480PRE</v>
          </cell>
          <cell r="F332" t="str">
            <v>DESPESES ANTICIPADES</v>
          </cell>
          <cell r="G332">
            <v>0</v>
          </cell>
        </row>
        <row r="333">
          <cell r="E333" t="str">
            <v>485PRE</v>
          </cell>
          <cell r="F333" t="str">
            <v>INGRESSOS ANTICIPATS</v>
          </cell>
          <cell r="G333">
            <v>0</v>
          </cell>
        </row>
        <row r="334">
          <cell r="E334" t="str">
            <v>490PRE</v>
          </cell>
          <cell r="F334" t="str">
            <v>DETERIORAMENT VALOR</v>
          </cell>
          <cell r="G334">
            <v>0</v>
          </cell>
        </row>
        <row r="335">
          <cell r="E335" t="str">
            <v>520PRE</v>
          </cell>
          <cell r="F335" t="str">
            <v>DEUTES ENT CREDIT PR</v>
          </cell>
          <cell r="G335">
            <v>0</v>
          </cell>
        </row>
        <row r="336">
          <cell r="E336" t="str">
            <v>572PRE</v>
          </cell>
          <cell r="F336" t="str">
            <v>BANCS I INST CREDIT</v>
          </cell>
          <cell r="G336">
            <v>0</v>
          </cell>
        </row>
        <row r="337">
          <cell r="E337" t="str">
            <v>607PRE</v>
          </cell>
          <cell r="F337" t="str">
            <v>MAT ESTUDIANTS PREV</v>
          </cell>
          <cell r="G337">
            <v>0</v>
          </cell>
        </row>
        <row r="338">
          <cell r="E338" t="str">
            <v>621PRE</v>
          </cell>
          <cell r="F338" t="str">
            <v>LLOGUERS PREV</v>
          </cell>
          <cell r="G338">
            <v>0</v>
          </cell>
        </row>
        <row r="339">
          <cell r="E339" t="str">
            <v>622PRE</v>
          </cell>
          <cell r="F339" t="str">
            <v>MANTENIMENT PREV</v>
          </cell>
          <cell r="G339">
            <v>0</v>
          </cell>
        </row>
        <row r="340">
          <cell r="E340" t="str">
            <v>623PRE</v>
          </cell>
          <cell r="F340" t="str">
            <v>ASSESSORS I COL LABO</v>
          </cell>
          <cell r="G340">
            <v>0</v>
          </cell>
        </row>
        <row r="341">
          <cell r="E341" t="str">
            <v>625PRE</v>
          </cell>
          <cell r="F341" t="str">
            <v>ASSEGURANCES PREV</v>
          </cell>
          <cell r="G341">
            <v>0</v>
          </cell>
        </row>
        <row r="342">
          <cell r="E342" t="str">
            <v>627PRE</v>
          </cell>
          <cell r="F342" t="str">
            <v>PUBLICITAT I RRPP</v>
          </cell>
          <cell r="G342">
            <v>0</v>
          </cell>
        </row>
        <row r="343">
          <cell r="E343" t="str">
            <v>629PRE</v>
          </cell>
          <cell r="F343" t="str">
            <v>ALTRES SERVEIS PRE</v>
          </cell>
          <cell r="G343">
            <v>0</v>
          </cell>
        </row>
        <row r="344">
          <cell r="E344" t="str">
            <v>632PRE</v>
          </cell>
          <cell r="F344" t="str">
            <v>IVA NO DEDUIBLE PREV</v>
          </cell>
          <cell r="G344">
            <v>0</v>
          </cell>
        </row>
        <row r="345">
          <cell r="E345" t="str">
            <v>640PRE</v>
          </cell>
          <cell r="F345" t="str">
            <v>SOUS I SALARIS PREV</v>
          </cell>
          <cell r="G345">
            <v>0</v>
          </cell>
        </row>
        <row r="346">
          <cell r="E346" t="str">
            <v>642PRE</v>
          </cell>
          <cell r="F346" t="str">
            <v>SEGURETAT SOCIAL PRE</v>
          </cell>
          <cell r="G346">
            <v>0</v>
          </cell>
        </row>
        <row r="347">
          <cell r="E347" t="str">
            <v>648PRE</v>
          </cell>
          <cell r="F347" t="str">
            <v>FORMACIÓ</v>
          </cell>
          <cell r="G347">
            <v>0</v>
          </cell>
        </row>
        <row r="348">
          <cell r="E348" t="str">
            <v>649PRE</v>
          </cell>
          <cell r="F348" t="str">
            <v>ALTR DESP SOCIALS PR</v>
          </cell>
          <cell r="G348">
            <v>0</v>
          </cell>
        </row>
        <row r="349">
          <cell r="E349" t="str">
            <v>650PRE</v>
          </cell>
          <cell r="F349" t="str">
            <v>AJUTS MONETARIS IND</v>
          </cell>
          <cell r="G349">
            <v>0</v>
          </cell>
        </row>
        <row r="350">
          <cell r="E350" t="str">
            <v>6948PR</v>
          </cell>
          <cell r="F350" t="str">
            <v>PERDUES DETERIOR CRE</v>
          </cell>
          <cell r="G350">
            <v>0</v>
          </cell>
        </row>
        <row r="351">
          <cell r="E351" t="str">
            <v>7050PR</v>
          </cell>
          <cell r="F351" t="str">
            <v>SERVEIS DOCENTS PREV</v>
          </cell>
          <cell r="G351">
            <v>0</v>
          </cell>
        </row>
        <row r="352">
          <cell r="E352" t="str">
            <v>7051PR</v>
          </cell>
          <cell r="F352" t="str">
            <v>PRESTACIÓ DE SERVEIS</v>
          </cell>
          <cell r="G352">
            <v>0</v>
          </cell>
        </row>
        <row r="353">
          <cell r="E353" t="str">
            <v>726PRE</v>
          </cell>
          <cell r="F353" t="str">
            <v>DONACIONS PREV</v>
          </cell>
          <cell r="G353">
            <v>0</v>
          </cell>
        </row>
        <row r="354">
          <cell r="E354" t="str">
            <v>740PRE</v>
          </cell>
          <cell r="F354" t="str">
            <v>SUBVENCIONS PREVISIO</v>
          </cell>
          <cell r="G354">
            <v>0</v>
          </cell>
        </row>
        <row r="355">
          <cell r="E355" t="str">
            <v>842PRE</v>
          </cell>
          <cell r="F355" t="str">
            <v>TRANSF ALTRES SUBV,</v>
          </cell>
          <cell r="G355">
            <v>0</v>
          </cell>
        </row>
        <row r="356">
          <cell r="E356" t="str">
            <v>93PREV</v>
          </cell>
          <cell r="F356" t="str">
            <v>APORTACIONS DESPESA</v>
          </cell>
          <cell r="G356">
            <v>0</v>
          </cell>
        </row>
        <row r="357">
          <cell r="E357" t="str">
            <v>940PRE</v>
          </cell>
          <cell r="F357" t="str">
            <v>ING FINANÇAMENT PUBL</v>
          </cell>
          <cell r="G357">
            <v>0</v>
          </cell>
        </row>
        <row r="358">
          <cell r="E358" t="str">
            <v>941PRE</v>
          </cell>
          <cell r="F358" t="str">
            <v>ING DONACIONS I LLEG</v>
          </cell>
          <cell r="G358">
            <v>0</v>
          </cell>
        </row>
        <row r="359">
          <cell r="E359" t="str">
            <v>942PRE</v>
          </cell>
          <cell r="F359" t="str">
            <v>ING ALTRES SUBV, DON</v>
          </cell>
          <cell r="G359">
            <v>0</v>
          </cell>
        </row>
        <row r="360">
          <cell r="E360" t="str">
            <v>950PRE</v>
          </cell>
          <cell r="F360" t="str">
            <v>APORTACIONS INGRES P</v>
          </cell>
          <cell r="G360">
            <v>0</v>
          </cell>
        </row>
        <row r="361">
          <cell r="E361" t="str">
            <v>964PRE</v>
          </cell>
          <cell r="F361" t="str">
            <v>IMP COSTOS PERSONAL</v>
          </cell>
          <cell r="G361">
            <v>0</v>
          </cell>
        </row>
        <row r="362">
          <cell r="E362" t="str">
            <v>97PREV</v>
          </cell>
          <cell r="F362" t="str">
            <v>IMP COSTOS PERS (CON</v>
          </cell>
          <cell r="G362">
            <v>0</v>
          </cell>
        </row>
        <row r="363">
          <cell r="E363">
            <v>211082</v>
          </cell>
          <cell r="F363" t="str">
            <v>CONSTRUCCIONS FA</v>
          </cell>
          <cell r="G363">
            <v>0</v>
          </cell>
        </row>
        <row r="364">
          <cell r="E364">
            <v>400862</v>
          </cell>
          <cell r="F364" t="str">
            <v>FACT PCF EL CAMINET</v>
          </cell>
          <cell r="G364">
            <v>0</v>
          </cell>
        </row>
        <row r="365">
          <cell r="E365">
            <v>400864</v>
          </cell>
          <cell r="F365" t="str">
            <v>FACT PCF EL PUIG</v>
          </cell>
          <cell r="G365">
            <v>0</v>
          </cell>
        </row>
        <row r="366">
          <cell r="E366">
            <v>402900</v>
          </cell>
          <cell r="F366" t="str">
            <v>PROV GRUP,FACT PDT R</v>
          </cell>
          <cell r="G366">
            <v>0</v>
          </cell>
        </row>
        <row r="367">
          <cell r="E367">
            <v>465001</v>
          </cell>
          <cell r="F367" t="str">
            <v>REMUN PREV VARIABLE</v>
          </cell>
          <cell r="G367">
            <v>-842044.41</v>
          </cell>
        </row>
        <row r="368">
          <cell r="E368">
            <v>465002</v>
          </cell>
          <cell r="F368" t="str">
            <v>REMUN PEND LIQUID VI</v>
          </cell>
          <cell r="G368">
            <v>-18750.57</v>
          </cell>
        </row>
        <row r="369">
          <cell r="E369">
            <v>475106</v>
          </cell>
          <cell r="F369" t="str">
            <v>HP RET INTERESSOS</v>
          </cell>
          <cell r="G369">
            <v>0</v>
          </cell>
        </row>
        <row r="370">
          <cell r="E370">
            <v>480915</v>
          </cell>
          <cell r="F370" t="str">
            <v>DESP ANTICIP PROJECT</v>
          </cell>
          <cell r="G370">
            <v>0</v>
          </cell>
        </row>
        <row r="371">
          <cell r="E371">
            <v>480916</v>
          </cell>
          <cell r="F371" t="str">
            <v>DESP ANTICIP CONSULT</v>
          </cell>
          <cell r="G371">
            <v>145379.1</v>
          </cell>
        </row>
        <row r="372">
          <cell r="E372">
            <v>480917</v>
          </cell>
          <cell r="F372" t="str">
            <v>DESP ANTICIP MAT FPG</v>
          </cell>
          <cell r="G372">
            <v>118572.95</v>
          </cell>
        </row>
        <row r="373">
          <cell r="E373">
            <v>480919</v>
          </cell>
          <cell r="F373" t="str">
            <v>DESP ANTICIP TUTORIA</v>
          </cell>
          <cell r="G373">
            <v>78006.149999999994</v>
          </cell>
        </row>
        <row r="374">
          <cell r="E374">
            <v>527000</v>
          </cell>
          <cell r="F374" t="str">
            <v>INTS C/T DEUTES ENT</v>
          </cell>
          <cell r="G374">
            <v>0</v>
          </cell>
        </row>
        <row r="375">
          <cell r="E375">
            <v>548002</v>
          </cell>
          <cell r="F375" t="str">
            <v>IMP A CT BSCH</v>
          </cell>
          <cell r="G375">
            <v>0</v>
          </cell>
        </row>
        <row r="376">
          <cell r="E376">
            <v>548003</v>
          </cell>
          <cell r="F376" t="str">
            <v>IMP CT CCATALUNYA</v>
          </cell>
          <cell r="G376">
            <v>0</v>
          </cell>
        </row>
        <row r="377">
          <cell r="E377">
            <v>552307</v>
          </cell>
          <cell r="F377" t="str">
            <v>OBERTA UOC PUBLISHIN</v>
          </cell>
          <cell r="G377">
            <v>-6030.28</v>
          </cell>
        </row>
        <row r="378">
          <cell r="E378">
            <v>570078</v>
          </cell>
          <cell r="F378" t="str">
            <v>CAIXA DRET</v>
          </cell>
          <cell r="G378">
            <v>0</v>
          </cell>
        </row>
        <row r="379">
          <cell r="E379">
            <v>570080</v>
          </cell>
          <cell r="F379" t="str">
            <v>CAIXA DOCUM/INFORM I</v>
          </cell>
          <cell r="G379">
            <v>0</v>
          </cell>
        </row>
        <row r="380">
          <cell r="E380">
            <v>572000</v>
          </cell>
          <cell r="F380" t="str">
            <v>BANCS I INST CREDIT</v>
          </cell>
          <cell r="G380">
            <v>1942932.29</v>
          </cell>
        </row>
        <row r="381">
          <cell r="E381">
            <v>572710</v>
          </cell>
          <cell r="F381" t="str">
            <v>BANC ECONOMIA 47650</v>
          </cell>
          <cell r="G381">
            <v>0</v>
          </cell>
        </row>
        <row r="382">
          <cell r="E382">
            <v>572740</v>
          </cell>
          <cell r="F382" t="str">
            <v>BANC MARKETING 47989</v>
          </cell>
          <cell r="G382">
            <v>0</v>
          </cell>
        </row>
        <row r="383">
          <cell r="E383">
            <v>572750</v>
          </cell>
          <cell r="F383" t="str">
            <v>BANC PSICOPEDA 48083</v>
          </cell>
          <cell r="G383">
            <v>0</v>
          </cell>
        </row>
        <row r="384">
          <cell r="E384">
            <v>572760</v>
          </cell>
          <cell r="F384" t="str">
            <v>BANC EMPRESARI 48196</v>
          </cell>
          <cell r="G384">
            <v>0</v>
          </cell>
        </row>
        <row r="385">
          <cell r="E385">
            <v>572780</v>
          </cell>
          <cell r="F385" t="str">
            <v>BANC DRET 48322</v>
          </cell>
          <cell r="G385">
            <v>0</v>
          </cell>
        </row>
        <row r="386">
          <cell r="E386">
            <v>572800</v>
          </cell>
          <cell r="F386" t="str">
            <v>BANC DOCUM/INFOR I C</v>
          </cell>
          <cell r="G386">
            <v>0</v>
          </cell>
        </row>
        <row r="387">
          <cell r="E387">
            <v>634200</v>
          </cell>
          <cell r="F387" t="str">
            <v>AJUST NEG IVA INV</v>
          </cell>
          <cell r="G387">
            <v>4624.9499999999971</v>
          </cell>
        </row>
        <row r="388">
          <cell r="E388">
            <v>639100</v>
          </cell>
          <cell r="F388" t="str">
            <v>AJUST POS IVA DESP</v>
          </cell>
          <cell r="G388">
            <v>0</v>
          </cell>
        </row>
        <row r="389">
          <cell r="E389">
            <v>640002</v>
          </cell>
          <cell r="F389" t="str">
            <v>SOUS REGIM MUFACE</v>
          </cell>
          <cell r="G389">
            <v>0</v>
          </cell>
        </row>
        <row r="390">
          <cell r="E390">
            <v>640003</v>
          </cell>
          <cell r="F390" t="str">
            <v>SOUS BECARIS I CONT</v>
          </cell>
          <cell r="G390">
            <v>0</v>
          </cell>
        </row>
        <row r="391">
          <cell r="E391">
            <v>662080</v>
          </cell>
          <cell r="F391" t="str">
            <v>INTS DEUTES EMPR</v>
          </cell>
          <cell r="G391">
            <v>13865.97</v>
          </cell>
        </row>
        <row r="392">
          <cell r="E392">
            <v>695080</v>
          </cell>
          <cell r="F392" t="str">
            <v>DOTACIO PROV OP COME</v>
          </cell>
          <cell r="G392">
            <v>66409.240000000005</v>
          </cell>
        </row>
        <row r="393">
          <cell r="E393">
            <v>752000</v>
          </cell>
          <cell r="F393" t="str">
            <v>ING PER ARRENDAMENTS</v>
          </cell>
          <cell r="G393">
            <v>0</v>
          </cell>
        </row>
        <row r="394">
          <cell r="E394">
            <v>791080</v>
          </cell>
          <cell r="F394" t="str">
            <v>REV DETERIOR IMM MAT</v>
          </cell>
          <cell r="G394">
            <v>0</v>
          </cell>
        </row>
        <row r="395">
          <cell r="E395">
            <v>800000</v>
          </cell>
          <cell r="F395" t="str">
            <v>PÈRDUES FONS INVERSI</v>
          </cell>
          <cell r="G395">
            <v>0</v>
          </cell>
        </row>
        <row r="396">
          <cell r="E396">
            <v>900000</v>
          </cell>
          <cell r="F396" t="str">
            <v>BENEFICIS FONS INVER</v>
          </cell>
          <cell r="G396">
            <v>-64054.3</v>
          </cell>
        </row>
        <row r="397">
          <cell r="E397">
            <v>941000</v>
          </cell>
          <cell r="F397" t="str">
            <v>ING DONACIONS I LLEG</v>
          </cell>
          <cell r="G397">
            <v>-11063.49</v>
          </cell>
        </row>
        <row r="398">
          <cell r="E398">
            <v>400918</v>
          </cell>
          <cell r="F398" t="str">
            <v>PROV FACT CANON PROJ</v>
          </cell>
          <cell r="G398">
            <v>-433272.37</v>
          </cell>
        </row>
        <row r="399">
          <cell r="E399">
            <v>415028</v>
          </cell>
          <cell r="F399" t="str">
            <v>VISA JAPE</v>
          </cell>
          <cell r="G399">
            <v>102.71</v>
          </cell>
        </row>
        <row r="400">
          <cell r="E400">
            <v>415035</v>
          </cell>
          <cell r="F400" t="str">
            <v>VISA PMS</v>
          </cell>
          <cell r="G400">
            <v>1031.58</v>
          </cell>
        </row>
        <row r="401">
          <cell r="E401">
            <v>465003</v>
          </cell>
          <cell r="F401" t="str">
            <v>REMUN PEND FORMACIÓ</v>
          </cell>
          <cell r="G401">
            <v>1824.35</v>
          </cell>
        </row>
        <row r="402">
          <cell r="E402">
            <v>572170</v>
          </cell>
          <cell r="F402" t="str">
            <v>C MANLLEU C/C 34983</v>
          </cell>
          <cell r="G402">
            <v>896.01</v>
          </cell>
        </row>
        <row r="403">
          <cell r="E403">
            <v>572291</v>
          </cell>
          <cell r="F403" t="str">
            <v>CAIXA C/C 85008_AP</v>
          </cell>
          <cell r="G403">
            <v>-291711.57</v>
          </cell>
        </row>
        <row r="404">
          <cell r="E404">
            <v>634100</v>
          </cell>
          <cell r="F404" t="str">
            <v>AJUST NEG IVA DESP</v>
          </cell>
          <cell r="G404">
            <v>0</v>
          </cell>
        </row>
        <row r="405">
          <cell r="E405">
            <v>640140</v>
          </cell>
          <cell r="F405" t="str">
            <v>SOUS AJUT INDIV EXEM</v>
          </cell>
          <cell r="G405">
            <v>2400</v>
          </cell>
        </row>
        <row r="406">
          <cell r="E406">
            <v>678000</v>
          </cell>
          <cell r="F406" t="str">
            <v>DESP EXTRAORDINÀRIES</v>
          </cell>
          <cell r="G406">
            <v>58.49</v>
          </cell>
        </row>
        <row r="407">
          <cell r="E407">
            <v>763200</v>
          </cell>
          <cell r="F407" t="str">
            <v>BENEFICI DE DISPONIB</v>
          </cell>
          <cell r="G407">
            <v>-62298.210000000006</v>
          </cell>
        </row>
        <row r="408">
          <cell r="E408">
            <v>802000</v>
          </cell>
          <cell r="F408" t="str">
            <v>TRANSF. Bº ACTIUS DI</v>
          </cell>
          <cell r="G408">
            <v>62298.210000000006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3"/>
  <sheetViews>
    <sheetView tabSelected="1" zoomScale="85" zoomScaleNormal="85" workbookViewId="0">
      <selection activeCell="I4" sqref="I4"/>
    </sheetView>
  </sheetViews>
  <sheetFormatPr baseColWidth="10" defaultColWidth="11.42578125" defaultRowHeight="12.75" x14ac:dyDescent="0.2"/>
  <cols>
    <col min="1" max="1" width="3.85546875" style="27" customWidth="1"/>
    <col min="2" max="2" width="1.28515625" style="4" customWidth="1"/>
    <col min="3" max="3" width="2.42578125" style="27" bestFit="1" customWidth="1"/>
    <col min="4" max="4" width="66.7109375" style="27" customWidth="1"/>
    <col min="5" max="6" width="14.5703125" style="27" bestFit="1" customWidth="1"/>
    <col min="7" max="7" width="4.28515625" style="27" customWidth="1"/>
    <col min="8" max="8" width="2.28515625" style="27" bestFit="1" customWidth="1"/>
    <col min="9" max="9" width="48.7109375" style="27" bestFit="1" customWidth="1"/>
    <col min="10" max="11" width="13.28515625" style="27" bestFit="1" customWidth="1"/>
    <col min="12" max="16384" width="11.42578125" style="27"/>
  </cols>
  <sheetData>
    <row r="1" spans="2:11" x14ac:dyDescent="0.2">
      <c r="B1" s="94" t="s">
        <v>157</v>
      </c>
      <c r="C1" s="94"/>
      <c r="D1" s="94"/>
      <c r="E1" s="94"/>
      <c r="F1" s="94"/>
    </row>
    <row r="3" spans="2:11" x14ac:dyDescent="0.2">
      <c r="B3" s="95" t="s">
        <v>185</v>
      </c>
      <c r="C3" s="95"/>
      <c r="D3" s="95"/>
      <c r="E3" s="95"/>
      <c r="F3" s="95"/>
    </row>
    <row r="4" spans="2:11" x14ac:dyDescent="0.2">
      <c r="B4" s="96" t="s">
        <v>158</v>
      </c>
      <c r="C4" s="96"/>
      <c r="D4" s="96"/>
      <c r="E4" s="96"/>
      <c r="F4" s="96"/>
    </row>
    <row r="5" spans="2:11" x14ac:dyDescent="0.2">
      <c r="C5" s="28"/>
    </row>
    <row r="6" spans="2:11" x14ac:dyDescent="0.2">
      <c r="C6" s="28"/>
    </row>
    <row r="7" spans="2:11" s="4" customFormat="1" ht="12.75" customHeight="1" x14ac:dyDescent="0.2">
      <c r="B7" s="29"/>
      <c r="C7" s="53"/>
      <c r="D7" s="2"/>
      <c r="E7" s="3" t="s">
        <v>162</v>
      </c>
      <c r="F7" s="3" t="s">
        <v>162</v>
      </c>
      <c r="G7" s="29"/>
      <c r="H7" s="54"/>
      <c r="I7" s="2"/>
      <c r="J7" s="3" t="s">
        <v>162</v>
      </c>
      <c r="K7" s="3" t="s">
        <v>162</v>
      </c>
    </row>
    <row r="8" spans="2:11" s="4" customFormat="1" ht="12.75" customHeight="1" x14ac:dyDescent="0.2">
      <c r="B8" s="30"/>
      <c r="C8" s="55"/>
      <c r="D8" s="31" t="s">
        <v>159</v>
      </c>
      <c r="E8" s="32">
        <v>2019</v>
      </c>
      <c r="F8" s="32">
        <v>2018</v>
      </c>
      <c r="G8" s="30"/>
      <c r="H8" s="56"/>
      <c r="I8" s="31" t="s">
        <v>161</v>
      </c>
      <c r="J8" s="32">
        <v>2019</v>
      </c>
      <c r="K8" s="57" t="s">
        <v>186</v>
      </c>
    </row>
    <row r="9" spans="2:11" ht="12.75" customHeight="1" x14ac:dyDescent="0.2">
      <c r="B9" s="33"/>
      <c r="E9" s="47"/>
      <c r="F9" s="47"/>
      <c r="G9" s="29"/>
      <c r="H9" s="37"/>
      <c r="I9" s="48"/>
      <c r="J9" s="47"/>
      <c r="K9" s="49"/>
    </row>
    <row r="10" spans="2:11" s="4" customFormat="1" ht="12.75" customHeight="1" x14ac:dyDescent="0.2">
      <c r="B10" s="33" t="s">
        <v>1</v>
      </c>
      <c r="C10" s="27"/>
      <c r="D10" s="4" t="s">
        <v>2</v>
      </c>
      <c r="E10" s="34">
        <v>64958011.609999992</v>
      </c>
      <c r="F10" s="34">
        <v>65021102.920000002</v>
      </c>
      <c r="G10" s="33" t="s">
        <v>1</v>
      </c>
      <c r="H10" s="58"/>
      <c r="I10" s="59" t="s">
        <v>58</v>
      </c>
      <c r="J10" s="60">
        <v>20683623.489999998</v>
      </c>
      <c r="K10" s="60">
        <v>21434743.629999999</v>
      </c>
    </row>
    <row r="11" spans="2:11" s="4" customFormat="1" ht="12.75" customHeight="1" x14ac:dyDescent="0.2">
      <c r="B11" s="33" t="s">
        <v>3</v>
      </c>
      <c r="C11" s="27"/>
      <c r="D11" s="4" t="s">
        <v>4</v>
      </c>
      <c r="E11" s="61">
        <v>19421464.539999999</v>
      </c>
      <c r="F11" s="61">
        <v>19503651.349999998</v>
      </c>
      <c r="G11" s="33" t="s">
        <v>59</v>
      </c>
      <c r="H11" s="58"/>
      <c r="I11" s="59" t="s">
        <v>60</v>
      </c>
      <c r="J11" s="62">
        <v>1855233.78</v>
      </c>
      <c r="K11" s="62">
        <v>1735232.16</v>
      </c>
    </row>
    <row r="12" spans="2:11" s="4" customFormat="1" ht="12.75" customHeight="1" x14ac:dyDescent="0.2">
      <c r="B12" s="33"/>
      <c r="C12" s="27" t="s">
        <v>5</v>
      </c>
      <c r="D12" s="27" t="s">
        <v>6</v>
      </c>
      <c r="E12" s="35">
        <v>31084.13</v>
      </c>
      <c r="F12" s="35">
        <v>45471.02</v>
      </c>
      <c r="G12" s="33" t="s">
        <v>3</v>
      </c>
      <c r="H12" s="28"/>
      <c r="I12" s="59" t="s">
        <v>61</v>
      </c>
      <c r="J12" s="63">
        <v>189038.93</v>
      </c>
      <c r="K12" s="63">
        <v>189038.93</v>
      </c>
    </row>
    <row r="13" spans="2:11" ht="12.75" customHeight="1" x14ac:dyDescent="0.2">
      <c r="B13" s="33"/>
      <c r="C13" s="27" t="s">
        <v>7</v>
      </c>
      <c r="D13" s="27" t="s">
        <v>8</v>
      </c>
      <c r="E13" s="35">
        <v>0</v>
      </c>
      <c r="F13" s="35">
        <v>0</v>
      </c>
      <c r="G13" s="33"/>
      <c r="H13" s="28" t="s">
        <v>30</v>
      </c>
      <c r="I13" s="64" t="s">
        <v>62</v>
      </c>
      <c r="J13" s="65">
        <v>189038.93</v>
      </c>
      <c r="K13" s="66">
        <v>189038.93</v>
      </c>
    </row>
    <row r="14" spans="2:11" ht="12.75" customHeight="1" x14ac:dyDescent="0.2">
      <c r="B14" s="33"/>
      <c r="C14" s="27" t="s">
        <v>9</v>
      </c>
      <c r="D14" s="27" t="s">
        <v>10</v>
      </c>
      <c r="E14" s="35">
        <v>7456518.0099999998</v>
      </c>
      <c r="F14" s="35">
        <v>6628309.2999999998</v>
      </c>
      <c r="G14" s="33" t="s">
        <v>19</v>
      </c>
      <c r="H14" s="28"/>
      <c r="I14" s="59" t="s">
        <v>63</v>
      </c>
      <c r="J14" s="63">
        <v>0</v>
      </c>
      <c r="K14" s="63">
        <v>60564.61</v>
      </c>
    </row>
    <row r="15" spans="2:11" ht="12.75" customHeight="1" x14ac:dyDescent="0.2">
      <c r="B15" s="33"/>
      <c r="C15" s="27" t="s">
        <v>11</v>
      </c>
      <c r="D15" s="27" t="s">
        <v>12</v>
      </c>
      <c r="E15" s="35">
        <v>6356030.5999999996</v>
      </c>
      <c r="F15" s="35">
        <v>6364573.9500000002</v>
      </c>
      <c r="G15" s="33"/>
      <c r="H15" s="28" t="s">
        <v>30</v>
      </c>
      <c r="I15" s="64" t="s">
        <v>64</v>
      </c>
      <c r="J15" s="65">
        <v>0</v>
      </c>
      <c r="K15" s="65">
        <v>60564.61</v>
      </c>
    </row>
    <row r="16" spans="2:11" ht="12.75" customHeight="1" x14ac:dyDescent="0.2">
      <c r="B16" s="33"/>
      <c r="C16" s="27" t="s">
        <v>13</v>
      </c>
      <c r="D16" s="27" t="s">
        <v>14</v>
      </c>
      <c r="E16" s="35">
        <v>5422554.4000000004</v>
      </c>
      <c r="F16" s="35">
        <v>6320434.5199999996</v>
      </c>
      <c r="G16" s="33"/>
      <c r="H16" s="28" t="s">
        <v>21</v>
      </c>
      <c r="I16" s="64" t="s">
        <v>65</v>
      </c>
      <c r="J16" s="67">
        <v>0</v>
      </c>
      <c r="K16" s="67">
        <v>0</v>
      </c>
    </row>
    <row r="17" spans="2:11" ht="12.75" customHeight="1" x14ac:dyDescent="0.2">
      <c r="B17" s="33"/>
      <c r="C17" s="27" t="s">
        <v>15</v>
      </c>
      <c r="D17" s="27" t="s">
        <v>16</v>
      </c>
      <c r="E17" s="35">
        <v>155277.4</v>
      </c>
      <c r="F17" s="35">
        <v>144862.56</v>
      </c>
      <c r="G17" s="33" t="s">
        <v>66</v>
      </c>
      <c r="H17" s="28"/>
      <c r="I17" s="59" t="s">
        <v>67</v>
      </c>
      <c r="J17" s="63">
        <v>1628565.61</v>
      </c>
      <c r="K17" s="63">
        <v>1771902.64</v>
      </c>
    </row>
    <row r="18" spans="2:11" ht="12.75" customHeight="1" x14ac:dyDescent="0.2">
      <c r="B18" s="33" t="s">
        <v>19</v>
      </c>
      <c r="D18" s="4" t="s">
        <v>20</v>
      </c>
      <c r="E18" s="68">
        <v>34098013.049999997</v>
      </c>
      <c r="F18" s="68">
        <v>35172928.219999999</v>
      </c>
      <c r="G18" s="33" t="s">
        <v>32</v>
      </c>
      <c r="H18" s="28"/>
      <c r="I18" s="59" t="s">
        <v>68</v>
      </c>
      <c r="J18" s="63">
        <v>37629.24</v>
      </c>
      <c r="K18" s="63">
        <v>-286274.02</v>
      </c>
    </row>
    <row r="19" spans="2:11" ht="12.75" customHeight="1" x14ac:dyDescent="0.2">
      <c r="B19" s="33"/>
      <c r="C19" s="27" t="s">
        <v>21</v>
      </c>
      <c r="D19" s="27" t="s">
        <v>22</v>
      </c>
      <c r="E19" s="35">
        <v>31045104.850000001</v>
      </c>
      <c r="F19" s="35">
        <v>31648874.030000001</v>
      </c>
      <c r="G19" s="33"/>
      <c r="H19" s="28"/>
      <c r="I19" s="59"/>
      <c r="J19" s="63"/>
      <c r="K19" s="63"/>
    </row>
    <row r="20" spans="2:11" ht="12.75" customHeight="1" x14ac:dyDescent="0.2">
      <c r="B20" s="33"/>
      <c r="C20" s="27" t="s">
        <v>5</v>
      </c>
      <c r="D20" s="27" t="s">
        <v>23</v>
      </c>
      <c r="E20" s="35">
        <v>998673.08</v>
      </c>
      <c r="F20" s="35">
        <v>1044773.18</v>
      </c>
      <c r="G20" s="33" t="s">
        <v>69</v>
      </c>
      <c r="H20" s="28"/>
      <c r="I20" s="59" t="s">
        <v>70</v>
      </c>
      <c r="J20" s="63">
        <v>18828389.709999997</v>
      </c>
      <c r="K20" s="63">
        <v>19699511.469999999</v>
      </c>
    </row>
    <row r="21" spans="2:11" ht="12.75" customHeight="1" x14ac:dyDescent="0.2">
      <c r="B21" s="33"/>
      <c r="C21" s="27" t="s">
        <v>9</v>
      </c>
      <c r="D21" s="27" t="s">
        <v>25</v>
      </c>
      <c r="E21" s="35">
        <v>717751.92</v>
      </c>
      <c r="F21" s="35">
        <v>633134.47</v>
      </c>
      <c r="G21" s="33"/>
      <c r="H21" s="28" t="s">
        <v>30</v>
      </c>
      <c r="I21" s="64" t="s">
        <v>71</v>
      </c>
      <c r="J21" s="69">
        <v>17682089.77</v>
      </c>
      <c r="K21" s="65">
        <v>19119890.109999999</v>
      </c>
    </row>
    <row r="22" spans="2:11" ht="12.75" customHeight="1" x14ac:dyDescent="0.2">
      <c r="B22" s="33"/>
      <c r="C22" s="27" t="s">
        <v>11</v>
      </c>
      <c r="D22" s="27" t="s">
        <v>26</v>
      </c>
      <c r="E22" s="35">
        <v>1120888.08</v>
      </c>
      <c r="F22" s="35">
        <v>1599171.42</v>
      </c>
      <c r="G22" s="33"/>
      <c r="H22" s="28" t="s">
        <v>21</v>
      </c>
      <c r="I22" s="64" t="s">
        <v>72</v>
      </c>
      <c r="J22" s="69">
        <v>13343.38</v>
      </c>
      <c r="K22" s="65">
        <v>18943.13</v>
      </c>
    </row>
    <row r="23" spans="2:11" ht="12.75" customHeight="1" x14ac:dyDescent="0.2">
      <c r="B23" s="33"/>
      <c r="C23" s="27" t="s">
        <v>15</v>
      </c>
      <c r="D23" s="27" t="s">
        <v>27</v>
      </c>
      <c r="E23" s="35">
        <v>215595.12</v>
      </c>
      <c r="F23" s="35">
        <v>246975.12</v>
      </c>
      <c r="G23" s="33"/>
      <c r="H23" s="28" t="s">
        <v>5</v>
      </c>
      <c r="I23" s="64" t="s">
        <v>73</v>
      </c>
      <c r="J23" s="69">
        <v>1132956.56</v>
      </c>
      <c r="K23" s="65">
        <v>560678.23</v>
      </c>
    </row>
    <row r="24" spans="2:11" ht="12.75" customHeight="1" x14ac:dyDescent="0.2">
      <c r="B24" s="33" t="s">
        <v>28</v>
      </c>
      <c r="D24" s="4" t="s">
        <v>29</v>
      </c>
      <c r="E24" s="68">
        <v>3836828.4499999997</v>
      </c>
      <c r="F24" s="68">
        <v>3461828.4499999997</v>
      </c>
      <c r="G24" s="33"/>
      <c r="H24" s="28"/>
      <c r="J24" s="50"/>
      <c r="K24" s="51"/>
    </row>
    <row r="25" spans="2:11" ht="12.75" customHeight="1" x14ac:dyDescent="0.2">
      <c r="B25" s="33"/>
      <c r="C25" s="27" t="s">
        <v>30</v>
      </c>
      <c r="D25" s="27" t="s">
        <v>31</v>
      </c>
      <c r="E25" s="70">
        <v>3818865.13</v>
      </c>
      <c r="F25" s="35">
        <v>3443865.13</v>
      </c>
      <c r="G25" s="33" t="s">
        <v>37</v>
      </c>
      <c r="H25" s="28"/>
      <c r="I25" s="59" t="s">
        <v>74</v>
      </c>
      <c r="J25" s="60">
        <v>23524848.139999997</v>
      </c>
      <c r="K25" s="60">
        <v>21546068.34</v>
      </c>
    </row>
    <row r="26" spans="2:11" ht="12.75" customHeight="1" x14ac:dyDescent="0.2">
      <c r="B26" s="33"/>
      <c r="C26" s="27" t="s">
        <v>21</v>
      </c>
      <c r="D26" s="27" t="s">
        <v>181</v>
      </c>
      <c r="E26" s="70">
        <v>17963.32</v>
      </c>
      <c r="F26" s="35">
        <v>17963.32</v>
      </c>
      <c r="G26" s="33" t="s">
        <v>3</v>
      </c>
      <c r="H26" s="28"/>
      <c r="I26" s="59" t="s">
        <v>75</v>
      </c>
      <c r="J26" s="63">
        <v>94561.2</v>
      </c>
      <c r="K26" s="63">
        <v>754199.07000000007</v>
      </c>
    </row>
    <row r="27" spans="2:11" ht="12.75" customHeight="1" x14ac:dyDescent="0.2">
      <c r="B27" s="33" t="s">
        <v>32</v>
      </c>
      <c r="D27" s="4" t="s">
        <v>33</v>
      </c>
      <c r="E27" s="68">
        <v>7601705.5700000003</v>
      </c>
      <c r="F27" s="68">
        <v>6882694.9000000004</v>
      </c>
      <c r="G27" s="33"/>
      <c r="H27" s="28" t="s">
        <v>30</v>
      </c>
      <c r="I27" s="64" t="s">
        <v>182</v>
      </c>
      <c r="J27" s="71">
        <v>0</v>
      </c>
      <c r="K27" s="65">
        <v>628178.15</v>
      </c>
    </row>
    <row r="28" spans="2:11" ht="12.75" customHeight="1" x14ac:dyDescent="0.2">
      <c r="B28" s="33"/>
      <c r="C28" s="27" t="s">
        <v>30</v>
      </c>
      <c r="D28" s="27" t="s">
        <v>31</v>
      </c>
      <c r="E28" s="35">
        <v>1022.19</v>
      </c>
      <c r="F28" s="35">
        <v>1022.19</v>
      </c>
      <c r="G28" s="33"/>
      <c r="H28" s="28" t="s">
        <v>7</v>
      </c>
      <c r="I28" s="64" t="s">
        <v>76</v>
      </c>
      <c r="J28" s="71">
        <v>94561.2</v>
      </c>
      <c r="K28" s="65">
        <v>126020.92</v>
      </c>
    </row>
    <row r="29" spans="2:11" ht="12.75" customHeight="1" x14ac:dyDescent="0.2">
      <c r="B29" s="33"/>
      <c r="C29" s="27" t="s">
        <v>21</v>
      </c>
      <c r="D29" s="27" t="s">
        <v>34</v>
      </c>
      <c r="E29" s="35">
        <v>7025009.2999999998</v>
      </c>
      <c r="F29" s="35">
        <v>6199787.1299999999</v>
      </c>
      <c r="G29" s="33" t="s">
        <v>39</v>
      </c>
      <c r="H29" s="28"/>
      <c r="I29" s="59" t="s">
        <v>77</v>
      </c>
      <c r="J29" s="63">
        <v>20326278.719999999</v>
      </c>
      <c r="K29" s="63">
        <v>20791869.27</v>
      </c>
    </row>
    <row r="30" spans="2:11" ht="12.75" customHeight="1" x14ac:dyDescent="0.2">
      <c r="B30" s="33"/>
      <c r="C30" s="27" t="s">
        <v>35</v>
      </c>
      <c r="D30" s="27" t="s">
        <v>36</v>
      </c>
      <c r="E30" s="35">
        <v>575674.07999999996</v>
      </c>
      <c r="F30" s="35">
        <v>681885.58</v>
      </c>
      <c r="G30" s="33"/>
      <c r="H30" s="28" t="s">
        <v>30</v>
      </c>
      <c r="I30" s="64" t="s">
        <v>183</v>
      </c>
      <c r="J30" s="65">
        <v>13106017.949999999</v>
      </c>
      <c r="K30" s="65">
        <v>13988440.4</v>
      </c>
    </row>
    <row r="31" spans="2:11" ht="12.75" customHeight="1" x14ac:dyDescent="0.2">
      <c r="B31" s="33"/>
      <c r="C31" s="4"/>
      <c r="D31" s="4"/>
      <c r="E31" s="70"/>
      <c r="F31" s="70"/>
      <c r="G31" s="33"/>
      <c r="H31" s="28" t="s">
        <v>5</v>
      </c>
      <c r="I31" s="64" t="s">
        <v>78</v>
      </c>
      <c r="J31" s="65">
        <v>7220260.7699999996</v>
      </c>
      <c r="K31" s="65">
        <v>6803428.8700000001</v>
      </c>
    </row>
    <row r="32" spans="2:11" s="4" customFormat="1" ht="12.75" customHeight="1" x14ac:dyDescent="0.2">
      <c r="B32" s="33" t="s">
        <v>37</v>
      </c>
      <c r="C32" s="27"/>
      <c r="D32" s="4" t="s">
        <v>38</v>
      </c>
      <c r="E32" s="34">
        <v>24467005.429999996</v>
      </c>
      <c r="F32" s="34">
        <v>24545709.850000001</v>
      </c>
      <c r="G32" s="33" t="s">
        <v>19</v>
      </c>
      <c r="H32" s="28"/>
      <c r="I32" s="59" t="s">
        <v>187</v>
      </c>
      <c r="J32" s="63">
        <v>3104008.22</v>
      </c>
      <c r="K32" s="63">
        <v>0</v>
      </c>
    </row>
    <row r="33" spans="2:11" ht="12.75" customHeight="1" x14ac:dyDescent="0.2">
      <c r="B33" s="33" t="s">
        <v>39</v>
      </c>
      <c r="D33" s="4" t="s">
        <v>40</v>
      </c>
      <c r="E33" s="68">
        <v>643380.82999999996</v>
      </c>
      <c r="F33" s="68">
        <v>595700.53</v>
      </c>
      <c r="G33" s="33"/>
      <c r="H33" s="28"/>
      <c r="I33" s="59"/>
      <c r="J33" s="65"/>
      <c r="K33" s="63"/>
    </row>
    <row r="34" spans="2:11" ht="12.75" customHeight="1" x14ac:dyDescent="0.2">
      <c r="B34" s="33"/>
      <c r="C34" s="27" t="s">
        <v>30</v>
      </c>
      <c r="D34" s="27" t="s">
        <v>41</v>
      </c>
      <c r="E34" s="70">
        <v>643380.82999999996</v>
      </c>
      <c r="F34" s="70">
        <v>595700.53</v>
      </c>
      <c r="G34" s="33" t="s">
        <v>79</v>
      </c>
      <c r="H34" s="28"/>
      <c r="I34" s="59" t="s">
        <v>80</v>
      </c>
      <c r="J34" s="60">
        <v>45216545.409999989</v>
      </c>
      <c r="K34" s="60">
        <v>46586000.799999997</v>
      </c>
    </row>
    <row r="35" spans="2:11" ht="13.5" customHeight="1" x14ac:dyDescent="0.2">
      <c r="B35" s="33"/>
      <c r="E35" s="70"/>
      <c r="F35" s="70"/>
      <c r="G35" s="33" t="s">
        <v>39</v>
      </c>
      <c r="H35" s="28"/>
      <c r="I35" s="59" t="s">
        <v>184</v>
      </c>
      <c r="J35" s="63">
        <v>628178.15</v>
      </c>
      <c r="K35" s="63">
        <v>418785.43</v>
      </c>
    </row>
    <row r="36" spans="2:11" ht="12.75" customHeight="1" x14ac:dyDescent="0.2">
      <c r="B36" s="33" t="s">
        <v>19</v>
      </c>
      <c r="D36" s="4" t="s">
        <v>42</v>
      </c>
      <c r="E36" s="68">
        <v>16173851.709999999</v>
      </c>
      <c r="F36" s="68">
        <v>21880106.449999999</v>
      </c>
      <c r="G36" s="33" t="s">
        <v>19</v>
      </c>
      <c r="H36" s="28"/>
      <c r="I36" s="72" t="s">
        <v>81</v>
      </c>
      <c r="J36" s="63">
        <v>6493748.1600000001</v>
      </c>
      <c r="K36" s="63">
        <v>6171083.6400000006</v>
      </c>
    </row>
    <row r="37" spans="2:11" ht="12.75" customHeight="1" x14ac:dyDescent="0.2">
      <c r="B37" s="33"/>
      <c r="C37" s="27" t="s">
        <v>30</v>
      </c>
      <c r="D37" s="27" t="s">
        <v>43</v>
      </c>
      <c r="E37" s="35">
        <v>15535331.909999998</v>
      </c>
      <c r="F37" s="70">
        <v>21337363.989999998</v>
      </c>
      <c r="G37" s="33"/>
      <c r="H37" s="28" t="s">
        <v>30</v>
      </c>
      <c r="I37" s="64" t="s">
        <v>82</v>
      </c>
      <c r="J37" s="65">
        <v>3678246.12</v>
      </c>
      <c r="K37" s="65">
        <v>2674036.16</v>
      </c>
    </row>
    <row r="38" spans="2:11" ht="12.75" customHeight="1" x14ac:dyDescent="0.2">
      <c r="B38" s="33"/>
      <c r="C38" s="73"/>
      <c r="D38" s="27" t="s">
        <v>44</v>
      </c>
      <c r="E38" s="35">
        <v>2712585.45</v>
      </c>
      <c r="F38" s="35">
        <v>3324196.8499999996</v>
      </c>
      <c r="G38" s="33"/>
      <c r="H38" s="28" t="s">
        <v>5</v>
      </c>
      <c r="I38" s="64" t="s">
        <v>78</v>
      </c>
      <c r="J38" s="65">
        <v>2815502.04</v>
      </c>
      <c r="K38" s="65">
        <v>3497047.48</v>
      </c>
    </row>
    <row r="39" spans="2:11" ht="12.75" customHeight="1" x14ac:dyDescent="0.2">
      <c r="B39" s="33"/>
      <c r="C39" s="73"/>
      <c r="D39" s="27" t="s">
        <v>45</v>
      </c>
      <c r="E39" s="35">
        <v>11233072.09</v>
      </c>
      <c r="F39" s="35">
        <v>16261390.24</v>
      </c>
      <c r="G39" s="33" t="s">
        <v>66</v>
      </c>
      <c r="H39" s="28"/>
      <c r="I39" s="72" t="s">
        <v>83</v>
      </c>
      <c r="J39" s="63">
        <v>0</v>
      </c>
      <c r="K39" s="63">
        <v>1538934.62</v>
      </c>
    </row>
    <row r="40" spans="2:11" s="4" customFormat="1" ht="12.75" customHeight="1" x14ac:dyDescent="0.2">
      <c r="B40" s="33"/>
      <c r="C40" s="73"/>
      <c r="D40" s="27" t="s">
        <v>46</v>
      </c>
      <c r="E40" s="35">
        <v>1589674.3699999999</v>
      </c>
      <c r="F40" s="35">
        <v>1751776.9</v>
      </c>
      <c r="G40" s="33"/>
      <c r="H40" s="28" t="s">
        <v>21</v>
      </c>
      <c r="I40" s="74" t="s">
        <v>84</v>
      </c>
      <c r="J40" s="65">
        <v>0</v>
      </c>
      <c r="K40" s="65">
        <v>1500707.52</v>
      </c>
    </row>
    <row r="41" spans="2:11" s="4" customFormat="1" ht="12.75" customHeight="1" x14ac:dyDescent="0.2">
      <c r="B41" s="33"/>
      <c r="C41" s="27" t="s">
        <v>21</v>
      </c>
      <c r="D41" s="27" t="s">
        <v>47</v>
      </c>
      <c r="E41" s="35">
        <v>437467.96</v>
      </c>
      <c r="F41" s="35">
        <v>301586.51</v>
      </c>
      <c r="G41" s="33"/>
      <c r="H41" s="28" t="s">
        <v>7</v>
      </c>
      <c r="I41" s="74" t="s">
        <v>85</v>
      </c>
      <c r="J41" s="65">
        <v>0</v>
      </c>
      <c r="K41" s="65">
        <v>38227.1</v>
      </c>
    </row>
    <row r="42" spans="2:11" s="4" customFormat="1" ht="12.75" customHeight="1" x14ac:dyDescent="0.2">
      <c r="B42" s="33"/>
      <c r="C42" s="27" t="s">
        <v>7</v>
      </c>
      <c r="D42" s="27" t="s">
        <v>48</v>
      </c>
      <c r="E42" s="35">
        <v>189145.66</v>
      </c>
      <c r="F42" s="35">
        <v>205306.07</v>
      </c>
      <c r="G42" s="33"/>
      <c r="H42" s="28" t="s">
        <v>35</v>
      </c>
      <c r="I42" s="74" t="s">
        <v>86</v>
      </c>
      <c r="J42" s="65">
        <v>0</v>
      </c>
      <c r="K42" s="65">
        <v>0</v>
      </c>
    </row>
    <row r="43" spans="2:11" s="4" customFormat="1" ht="12.75" customHeight="1" x14ac:dyDescent="0.2">
      <c r="B43" s="33"/>
      <c r="C43" s="27" t="s">
        <v>35</v>
      </c>
      <c r="D43" s="27" t="s">
        <v>49</v>
      </c>
      <c r="E43" s="35">
        <v>3103.86</v>
      </c>
      <c r="F43" s="35">
        <v>4914.97</v>
      </c>
      <c r="G43" s="33" t="s">
        <v>32</v>
      </c>
      <c r="H43" s="28"/>
      <c r="I43" s="72" t="s">
        <v>87</v>
      </c>
      <c r="J43" s="63">
        <v>31569345.829999998</v>
      </c>
      <c r="K43" s="63">
        <v>30096592.789999999</v>
      </c>
    </row>
    <row r="44" spans="2:11" s="4" customFormat="1" ht="12.75" customHeight="1" x14ac:dyDescent="0.2">
      <c r="B44" s="33"/>
      <c r="C44" s="27" t="s">
        <v>11</v>
      </c>
      <c r="D44" s="27" t="s">
        <v>50</v>
      </c>
      <c r="E44" s="35">
        <v>8802.3199999999779</v>
      </c>
      <c r="F44" s="70">
        <v>30934.91</v>
      </c>
      <c r="G44" s="33"/>
      <c r="H44" s="28" t="s">
        <v>30</v>
      </c>
      <c r="I44" s="64" t="s">
        <v>88</v>
      </c>
      <c r="J44" s="65">
        <v>19607612.289999999</v>
      </c>
      <c r="K44" s="65">
        <v>19979842.82</v>
      </c>
    </row>
    <row r="45" spans="2:11" s="4" customFormat="1" ht="12.75" customHeight="1" x14ac:dyDescent="0.2">
      <c r="B45" s="33" t="s">
        <v>24</v>
      </c>
      <c r="C45" s="27"/>
      <c r="D45" s="27"/>
      <c r="E45" s="36">
        <v>96387.97</v>
      </c>
      <c r="F45" s="68">
        <v>94860</v>
      </c>
      <c r="G45" s="33"/>
      <c r="H45" s="28" t="s">
        <v>21</v>
      </c>
      <c r="I45" s="64" t="s">
        <v>89</v>
      </c>
      <c r="J45" s="65">
        <v>119226.64</v>
      </c>
      <c r="K45" s="65">
        <v>366836.98</v>
      </c>
    </row>
    <row r="46" spans="2:11" s="4" customFormat="1" ht="12.75" customHeight="1" x14ac:dyDescent="0.2">
      <c r="B46" s="33"/>
      <c r="C46" s="27" t="s">
        <v>160</v>
      </c>
      <c r="D46" s="27" t="s">
        <v>36</v>
      </c>
      <c r="E46" s="35">
        <v>96387.97</v>
      </c>
      <c r="F46" s="70">
        <v>94860</v>
      </c>
      <c r="G46" s="33"/>
      <c r="H46" s="28" t="s">
        <v>5</v>
      </c>
      <c r="I46" s="64" t="s">
        <v>90</v>
      </c>
      <c r="J46" s="65">
        <v>0</v>
      </c>
      <c r="K46" s="65">
        <v>0</v>
      </c>
    </row>
    <row r="47" spans="2:11" s="4" customFormat="1" ht="12.75" customHeight="1" x14ac:dyDescent="0.2">
      <c r="B47" s="33" t="s">
        <v>32</v>
      </c>
      <c r="C47" s="27"/>
      <c r="D47" s="4" t="s">
        <v>51</v>
      </c>
      <c r="E47" s="68">
        <v>7028.1</v>
      </c>
      <c r="F47" s="68">
        <v>8749.7999999999993</v>
      </c>
      <c r="G47" s="33"/>
      <c r="H47" s="28" t="s">
        <v>7</v>
      </c>
      <c r="I47" s="64" t="s">
        <v>49</v>
      </c>
      <c r="J47" s="65">
        <v>1146113.49</v>
      </c>
      <c r="K47" s="65">
        <v>1115531.99</v>
      </c>
    </row>
    <row r="48" spans="2:11" s="4" customFormat="1" ht="12.75" customHeight="1" x14ac:dyDescent="0.2">
      <c r="B48" s="33"/>
      <c r="C48" s="27" t="s">
        <v>35</v>
      </c>
      <c r="D48" s="27" t="s">
        <v>36</v>
      </c>
      <c r="E48" s="70">
        <v>7028.1</v>
      </c>
      <c r="F48" s="70">
        <v>8749.7999999999993</v>
      </c>
      <c r="G48" s="33"/>
      <c r="H48" s="28" t="s">
        <v>9</v>
      </c>
      <c r="I48" s="64" t="s">
        <v>91</v>
      </c>
      <c r="J48" s="65">
        <v>3063689.05</v>
      </c>
      <c r="K48" s="65">
        <v>2510572.48</v>
      </c>
    </row>
    <row r="49" spans="2:11" s="4" customFormat="1" ht="12.75" customHeight="1" x14ac:dyDescent="0.2">
      <c r="B49" s="33" t="s">
        <v>52</v>
      </c>
      <c r="C49" s="27"/>
      <c r="D49" s="4" t="s">
        <v>53</v>
      </c>
      <c r="E49" s="68">
        <v>1707853.95</v>
      </c>
      <c r="F49" s="68">
        <v>906089.04</v>
      </c>
      <c r="G49" s="33"/>
      <c r="H49" s="28" t="s">
        <v>11</v>
      </c>
      <c r="I49" s="64" t="s">
        <v>92</v>
      </c>
      <c r="J49" s="65">
        <v>7632704.3600000003</v>
      </c>
      <c r="K49" s="65">
        <v>6123808.5199999996</v>
      </c>
    </row>
    <row r="50" spans="2:11" s="4" customFormat="1" ht="12.75" customHeight="1" x14ac:dyDescent="0.2">
      <c r="B50" s="33" t="s">
        <v>54</v>
      </c>
      <c r="C50" s="27"/>
      <c r="D50" s="4" t="s">
        <v>55</v>
      </c>
      <c r="E50" s="68">
        <v>5838502.8700000001</v>
      </c>
      <c r="F50" s="68">
        <v>1060204.03</v>
      </c>
      <c r="G50" s="33" t="s">
        <v>52</v>
      </c>
      <c r="H50" s="28"/>
      <c r="I50" s="72" t="s">
        <v>53</v>
      </c>
      <c r="J50" s="63">
        <v>6525273.2699999996</v>
      </c>
      <c r="K50" s="63">
        <v>8360604.3200000003</v>
      </c>
    </row>
    <row r="51" spans="2:11" s="4" customFormat="1" ht="12.75" customHeight="1" x14ac:dyDescent="0.2">
      <c r="B51" s="30"/>
      <c r="C51" s="55" t="s">
        <v>30</v>
      </c>
      <c r="D51" s="75" t="s">
        <v>56</v>
      </c>
      <c r="E51" s="76">
        <v>5838502.8700000001</v>
      </c>
      <c r="F51" s="76">
        <v>1060204.03</v>
      </c>
      <c r="J51" s="77"/>
      <c r="K51" s="77"/>
    </row>
    <row r="52" spans="2:11" s="4" customFormat="1" ht="12.75" customHeight="1" x14ac:dyDescent="0.2">
      <c r="B52" s="30"/>
      <c r="C52" s="55"/>
      <c r="D52" s="31" t="s">
        <v>57</v>
      </c>
      <c r="E52" s="78">
        <v>89425017.039999992</v>
      </c>
      <c r="F52" s="78">
        <v>89566812.770000011</v>
      </c>
      <c r="G52" s="79"/>
      <c r="H52" s="80"/>
      <c r="I52" s="81" t="s">
        <v>93</v>
      </c>
      <c r="J52" s="82">
        <v>89425017.039999992</v>
      </c>
      <c r="K52" s="82">
        <v>89566812.769999996</v>
      </c>
    </row>
    <row r="53" spans="2:11" s="4" customFormat="1" ht="8.25" customHeight="1" x14ac:dyDescent="0.2">
      <c r="B53" s="27"/>
      <c r="C53" s="27"/>
      <c r="D53" s="27"/>
      <c r="G53" s="27"/>
    </row>
    <row r="54" spans="2:11" s="4" customFormat="1" ht="12.75" customHeight="1" x14ac:dyDescent="0.2">
      <c r="C54" s="93" t="s">
        <v>188</v>
      </c>
      <c r="D54" s="93"/>
      <c r="E54" s="93"/>
      <c r="F54" s="93"/>
      <c r="G54" s="93"/>
    </row>
    <row r="55" spans="2:11" s="4" customFormat="1" ht="12.75" customHeight="1" x14ac:dyDescent="0.2">
      <c r="C55" s="27"/>
      <c r="D55" s="27"/>
      <c r="E55" s="83"/>
      <c r="F55" s="27"/>
    </row>
    <row r="56" spans="2:11" s="4" customFormat="1" ht="12.75" customHeight="1" x14ac:dyDescent="0.2">
      <c r="C56" s="27"/>
      <c r="D56" s="83"/>
      <c r="E56" s="84"/>
      <c r="F56" s="84"/>
    </row>
    <row r="57" spans="2:11" s="4" customFormat="1" ht="12.75" customHeight="1" x14ac:dyDescent="0.2">
      <c r="C57" s="27"/>
      <c r="D57" s="27"/>
      <c r="E57" s="27"/>
      <c r="F57" s="27"/>
    </row>
    <row r="58" spans="2:11" s="4" customFormat="1" ht="12.75" customHeight="1" x14ac:dyDescent="0.2">
      <c r="C58" s="27"/>
      <c r="D58" s="27"/>
      <c r="E58" s="27"/>
      <c r="F58" s="27"/>
    </row>
    <row r="59" spans="2:11" s="4" customFormat="1" ht="12.75" customHeight="1" x14ac:dyDescent="0.2">
      <c r="C59" s="27"/>
      <c r="D59" s="27"/>
      <c r="E59" s="52"/>
      <c r="F59" s="52"/>
    </row>
    <row r="60" spans="2:11" s="4" customFormat="1" ht="12.75" customHeight="1" x14ac:dyDescent="0.2">
      <c r="C60" s="27"/>
      <c r="D60" s="27"/>
      <c r="E60" s="27"/>
      <c r="F60" s="27"/>
    </row>
    <row r="61" spans="2:11" s="4" customFormat="1" ht="12.75" customHeight="1" x14ac:dyDescent="0.2">
      <c r="C61" s="27"/>
      <c r="D61" s="27"/>
      <c r="E61" s="27"/>
      <c r="F61" s="27"/>
    </row>
    <row r="62" spans="2:11" s="4" customFormat="1" ht="12.75" customHeight="1" x14ac:dyDescent="0.2">
      <c r="C62" s="27"/>
      <c r="D62" s="27"/>
      <c r="E62" s="27"/>
      <c r="F62" s="27"/>
    </row>
    <row r="63" spans="2:11" s="4" customFormat="1" ht="12.75" customHeight="1" x14ac:dyDescent="0.2">
      <c r="C63" s="27"/>
      <c r="D63" s="27"/>
      <c r="E63" s="27"/>
      <c r="F63" s="27"/>
    </row>
    <row r="64" spans="2:11" s="4" customFormat="1" ht="12.75" customHeight="1" x14ac:dyDescent="0.2">
      <c r="C64" s="27"/>
      <c r="D64" s="27"/>
      <c r="E64" s="27"/>
      <c r="F64" s="27"/>
    </row>
    <row r="65" spans="3:6" s="4" customFormat="1" ht="12.75" customHeight="1" x14ac:dyDescent="0.2">
      <c r="C65" s="27"/>
      <c r="D65" s="27"/>
      <c r="E65" s="27"/>
      <c r="F65" s="27"/>
    </row>
    <row r="66" spans="3:6" s="4" customFormat="1" ht="12.75" customHeight="1" x14ac:dyDescent="0.2">
      <c r="C66" s="27"/>
      <c r="D66" s="27"/>
      <c r="E66" s="27"/>
      <c r="F66" s="27"/>
    </row>
    <row r="67" spans="3:6" s="4" customFormat="1" ht="12.75" customHeight="1" x14ac:dyDescent="0.2">
      <c r="C67" s="27"/>
      <c r="D67" s="27"/>
      <c r="E67" s="27"/>
      <c r="F67" s="27"/>
    </row>
    <row r="68" spans="3:6" s="4" customFormat="1" ht="12.75" customHeight="1" x14ac:dyDescent="0.2">
      <c r="C68" s="27"/>
      <c r="D68" s="27"/>
      <c r="E68" s="27"/>
      <c r="F68" s="27"/>
    </row>
    <row r="69" spans="3:6" s="4" customFormat="1" ht="12.75" customHeight="1" x14ac:dyDescent="0.2">
      <c r="C69" s="27"/>
      <c r="D69" s="27"/>
      <c r="E69" s="27"/>
      <c r="F69" s="27"/>
    </row>
    <row r="70" spans="3:6" s="4" customFormat="1" ht="12.75" customHeight="1" x14ac:dyDescent="0.2">
      <c r="C70" s="27"/>
      <c r="D70" s="27"/>
      <c r="E70" s="27"/>
      <c r="F70" s="27"/>
    </row>
    <row r="71" spans="3:6" s="4" customFormat="1" ht="12.75" customHeight="1" x14ac:dyDescent="0.2">
      <c r="C71" s="27"/>
      <c r="D71" s="27"/>
      <c r="E71" s="27"/>
      <c r="F71" s="27"/>
    </row>
    <row r="72" spans="3:6" s="4" customFormat="1" ht="12.75" customHeight="1" x14ac:dyDescent="0.2">
      <c r="C72" s="27"/>
      <c r="D72" s="27"/>
      <c r="E72" s="27"/>
      <c r="F72" s="27"/>
    </row>
    <row r="73" spans="3:6" s="4" customFormat="1" ht="12.75" customHeight="1" x14ac:dyDescent="0.2">
      <c r="C73" s="27"/>
      <c r="D73" s="27"/>
      <c r="E73" s="27"/>
      <c r="F73" s="27"/>
    </row>
    <row r="74" spans="3:6" s="4" customFormat="1" ht="12.75" customHeight="1" x14ac:dyDescent="0.2">
      <c r="C74" s="27"/>
      <c r="D74" s="27"/>
      <c r="E74" s="27"/>
      <c r="F74" s="27"/>
    </row>
    <row r="75" spans="3:6" s="4" customFormat="1" ht="12.75" customHeight="1" x14ac:dyDescent="0.2">
      <c r="C75" s="27"/>
      <c r="D75" s="27"/>
      <c r="E75" s="27"/>
      <c r="F75" s="27"/>
    </row>
    <row r="76" spans="3:6" s="4" customFormat="1" ht="12.75" customHeight="1" x14ac:dyDescent="0.2">
      <c r="C76" s="27"/>
      <c r="D76" s="27"/>
      <c r="E76" s="27"/>
      <c r="F76" s="27"/>
    </row>
    <row r="77" spans="3:6" s="4" customFormat="1" ht="12.75" customHeight="1" x14ac:dyDescent="0.2">
      <c r="C77" s="27"/>
      <c r="D77" s="27"/>
      <c r="E77" s="27"/>
      <c r="F77" s="27"/>
    </row>
    <row r="78" spans="3:6" s="4" customFormat="1" ht="12.75" customHeight="1" x14ac:dyDescent="0.2">
      <c r="C78" s="27"/>
      <c r="D78" s="27"/>
      <c r="E78" s="27"/>
      <c r="F78" s="27"/>
    </row>
    <row r="79" spans="3:6" s="4" customFormat="1" ht="12.75" customHeight="1" x14ac:dyDescent="0.2">
      <c r="C79" s="27"/>
      <c r="D79" s="27"/>
      <c r="E79" s="27"/>
      <c r="F79" s="27"/>
    </row>
    <row r="80" spans="3:6" s="4" customFormat="1" ht="12.75" customHeight="1" x14ac:dyDescent="0.2">
      <c r="C80" s="27"/>
      <c r="D80" s="27"/>
      <c r="E80" s="27"/>
      <c r="F80" s="27"/>
    </row>
    <row r="81" ht="12.75" customHeight="1" x14ac:dyDescent="0.2"/>
    <row r="83" ht="15" customHeight="1" x14ac:dyDescent="0.2"/>
  </sheetData>
  <mergeCells count="4">
    <mergeCell ref="C54:G54"/>
    <mergeCell ref="B1:F1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opLeftCell="A58" zoomScale="85" zoomScaleNormal="85" workbookViewId="0">
      <selection activeCell="I12" sqref="I12"/>
    </sheetView>
  </sheetViews>
  <sheetFormatPr baseColWidth="10" defaultColWidth="11.42578125" defaultRowHeight="12.75" x14ac:dyDescent="0.2"/>
  <cols>
    <col min="1" max="1" width="3.85546875" style="27" customWidth="1"/>
    <col min="2" max="2" width="0.42578125" style="4" customWidth="1"/>
    <col min="3" max="3" width="3.7109375" style="28" customWidth="1"/>
    <col min="4" max="4" width="61.42578125" style="27" customWidth="1"/>
    <col min="5" max="5" width="17.140625" style="27" bestFit="1" customWidth="1"/>
    <col min="6" max="6" width="17.85546875" style="27" bestFit="1" customWidth="1"/>
    <col min="7" max="7" width="3.85546875" style="27" customWidth="1"/>
    <col min="8" max="8" width="18" style="27" customWidth="1"/>
    <col min="9" max="9" width="12.28515625" style="27" bestFit="1" customWidth="1"/>
    <col min="10" max="13" width="11.42578125" style="27"/>
    <col min="14" max="14" width="33" style="27" bestFit="1" customWidth="1"/>
    <col min="15" max="15" width="11.42578125" style="27"/>
    <col min="16" max="16" width="23.5703125" style="27" bestFit="1" customWidth="1"/>
    <col min="17" max="16384" width="11.42578125" style="27"/>
  </cols>
  <sheetData>
    <row r="1" spans="2:16" x14ac:dyDescent="0.2">
      <c r="B1" s="94" t="s">
        <v>157</v>
      </c>
      <c r="C1" s="94"/>
      <c r="D1" s="94"/>
      <c r="E1" s="94"/>
      <c r="F1" s="94"/>
    </row>
    <row r="2" spans="2:16" x14ac:dyDescent="0.2">
      <c r="B2" s="95" t="s">
        <v>189</v>
      </c>
      <c r="C2" s="95"/>
      <c r="D2" s="95"/>
      <c r="E2" s="95"/>
      <c r="F2" s="95"/>
    </row>
    <row r="3" spans="2:16" x14ac:dyDescent="0.2">
      <c r="B3" s="96" t="s">
        <v>158</v>
      </c>
      <c r="C3" s="96"/>
      <c r="D3" s="96"/>
      <c r="E3" s="96"/>
      <c r="F3" s="96"/>
      <c r="H3" s="85"/>
    </row>
    <row r="4" spans="2:16" s="4" customFormat="1" ht="12.75" customHeight="1" x14ac:dyDescent="0.2">
      <c r="B4" s="29"/>
      <c r="C4" s="37"/>
      <c r="D4" s="86"/>
      <c r="E4" s="3" t="s">
        <v>162</v>
      </c>
      <c r="F4" s="3" t="s">
        <v>162</v>
      </c>
    </row>
    <row r="5" spans="2:16" s="4" customFormat="1" ht="12.75" customHeight="1" x14ac:dyDescent="0.2">
      <c r="B5" s="30"/>
      <c r="C5" s="38"/>
      <c r="D5" s="31"/>
      <c r="E5" s="32">
        <v>2019</v>
      </c>
      <c r="F5" s="32">
        <v>2018</v>
      </c>
    </row>
    <row r="6" spans="2:16" s="4" customFormat="1" ht="12.75" customHeight="1" x14ac:dyDescent="0.2">
      <c r="B6" s="33" t="s">
        <v>1</v>
      </c>
      <c r="C6" s="28"/>
      <c r="D6" s="4" t="s">
        <v>94</v>
      </c>
      <c r="E6" s="39"/>
      <c r="F6" s="39"/>
    </row>
    <row r="7" spans="2:16" ht="12.75" customHeight="1" x14ac:dyDescent="0.2">
      <c r="B7" s="33" t="s">
        <v>30</v>
      </c>
      <c r="D7" s="4" t="s">
        <v>95</v>
      </c>
      <c r="E7" s="36">
        <v>120420833.37</v>
      </c>
      <c r="F7" s="36">
        <v>112847316.78000002</v>
      </c>
      <c r="H7" s="87"/>
    </row>
    <row r="8" spans="2:16" ht="12.75" customHeight="1" x14ac:dyDescent="0.2">
      <c r="B8" s="33"/>
      <c r="C8" s="28" t="s">
        <v>96</v>
      </c>
      <c r="D8" s="27" t="s">
        <v>97</v>
      </c>
      <c r="E8" s="45">
        <v>89863929.909999996</v>
      </c>
      <c r="F8" s="35">
        <v>81790099.390000001</v>
      </c>
      <c r="H8" s="88"/>
    </row>
    <row r="9" spans="2:16" ht="12.75" customHeight="1" x14ac:dyDescent="0.2">
      <c r="B9" s="33"/>
      <c r="C9" s="28" t="s">
        <v>98</v>
      </c>
      <c r="D9" s="27" t="s">
        <v>99</v>
      </c>
      <c r="E9" s="45">
        <v>405225.65</v>
      </c>
      <c r="F9" s="35">
        <v>1191987.43</v>
      </c>
      <c r="H9" s="88"/>
    </row>
    <row r="10" spans="2:16" ht="12.75" customHeight="1" x14ac:dyDescent="0.2">
      <c r="B10" s="33"/>
      <c r="C10" s="28" t="s">
        <v>100</v>
      </c>
      <c r="D10" s="27" t="s">
        <v>101</v>
      </c>
      <c r="E10" s="45">
        <v>5819.05</v>
      </c>
      <c r="F10" s="35">
        <v>25657.03</v>
      </c>
      <c r="H10" s="88"/>
    </row>
    <row r="11" spans="2:16" ht="12.75" customHeight="1" x14ac:dyDescent="0.2">
      <c r="B11" s="33"/>
      <c r="C11" s="28" t="s">
        <v>102</v>
      </c>
      <c r="D11" s="46" t="s">
        <v>103</v>
      </c>
      <c r="E11" s="45">
        <v>30085043.640000001</v>
      </c>
      <c r="F11" s="35">
        <v>29785032.920000002</v>
      </c>
    </row>
    <row r="12" spans="2:16" ht="12.75" customHeight="1" x14ac:dyDescent="0.2">
      <c r="B12" s="33"/>
      <c r="C12" s="28" t="s">
        <v>104</v>
      </c>
      <c r="D12" s="46" t="s">
        <v>105</v>
      </c>
      <c r="E12" s="45">
        <v>60815.12</v>
      </c>
      <c r="F12" s="35">
        <v>54540.01</v>
      </c>
    </row>
    <row r="13" spans="2:16" ht="12.75" customHeight="1" x14ac:dyDescent="0.2">
      <c r="B13" s="33" t="s">
        <v>21</v>
      </c>
      <c r="D13" s="4" t="s">
        <v>106</v>
      </c>
      <c r="E13" s="36">
        <v>-2537895.33</v>
      </c>
      <c r="F13" s="36">
        <v>-1982173.52</v>
      </c>
    </row>
    <row r="14" spans="2:16" s="4" customFormat="1" ht="12.75" customHeight="1" x14ac:dyDescent="0.2">
      <c r="B14" s="33" t="s">
        <v>7</v>
      </c>
      <c r="C14" s="28"/>
      <c r="D14" s="4" t="s">
        <v>107</v>
      </c>
      <c r="E14" s="36">
        <v>814587.69</v>
      </c>
      <c r="F14" s="36">
        <v>63478.03</v>
      </c>
      <c r="I14" s="27"/>
      <c r="J14" s="27"/>
      <c r="K14" s="27"/>
      <c r="L14" s="27"/>
      <c r="M14" s="27"/>
      <c r="N14" s="27"/>
      <c r="O14" s="27"/>
      <c r="P14" s="27"/>
    </row>
    <row r="15" spans="2:16" ht="12.75" customHeight="1" x14ac:dyDescent="0.2">
      <c r="B15" s="33" t="s">
        <v>35</v>
      </c>
      <c r="D15" s="4" t="s">
        <v>108</v>
      </c>
      <c r="E15" s="36">
        <v>-1249262.72</v>
      </c>
      <c r="F15" s="36">
        <v>-1025834.76</v>
      </c>
    </row>
    <row r="16" spans="2:16" ht="12.75" customHeight="1" x14ac:dyDescent="0.2">
      <c r="B16" s="33"/>
      <c r="C16" s="28" t="s">
        <v>96</v>
      </c>
      <c r="D16" s="27" t="s">
        <v>109</v>
      </c>
      <c r="E16" s="35">
        <v>-1483087.39</v>
      </c>
      <c r="F16" s="35">
        <v>-1025834.76</v>
      </c>
    </row>
    <row r="17" spans="2:16" ht="12.75" customHeight="1" x14ac:dyDescent="0.2">
      <c r="B17" s="33"/>
      <c r="C17" s="28" t="s">
        <v>100</v>
      </c>
      <c r="D17" s="27" t="s">
        <v>190</v>
      </c>
      <c r="E17" s="35">
        <v>233824.67</v>
      </c>
      <c r="F17" s="35">
        <v>0</v>
      </c>
    </row>
    <row r="18" spans="2:16" ht="12.75" customHeight="1" x14ac:dyDescent="0.2">
      <c r="B18" s="33" t="s">
        <v>9</v>
      </c>
      <c r="D18" s="4" t="s">
        <v>110</v>
      </c>
      <c r="E18" s="36">
        <v>1200918.99</v>
      </c>
      <c r="F18" s="36">
        <v>228467.68</v>
      </c>
    </row>
    <row r="19" spans="2:16" s="4" customFormat="1" ht="12.75" customHeight="1" x14ac:dyDescent="0.2">
      <c r="B19" s="33"/>
      <c r="C19" s="28" t="s">
        <v>96</v>
      </c>
      <c r="D19" s="46" t="s">
        <v>111</v>
      </c>
      <c r="E19" s="35">
        <v>1105349.8400000001</v>
      </c>
      <c r="F19" s="35">
        <v>187645.05</v>
      </c>
      <c r="J19" s="27"/>
      <c r="K19" s="27"/>
      <c r="L19" s="27"/>
      <c r="M19" s="27"/>
      <c r="N19" s="27"/>
      <c r="O19" s="27"/>
      <c r="P19" s="27"/>
    </row>
    <row r="20" spans="2:16" s="4" customFormat="1" ht="12.75" customHeight="1" x14ac:dyDescent="0.2">
      <c r="B20" s="33"/>
      <c r="C20" s="28" t="s">
        <v>112</v>
      </c>
      <c r="D20" s="46" t="s">
        <v>113</v>
      </c>
      <c r="E20" s="35">
        <v>95569.15</v>
      </c>
      <c r="F20" s="35">
        <v>40822.629999999997</v>
      </c>
      <c r="I20" s="27"/>
      <c r="J20" s="27"/>
      <c r="K20" s="27"/>
      <c r="L20" s="27"/>
      <c r="M20" s="27"/>
      <c r="N20" s="27"/>
      <c r="O20" s="27"/>
      <c r="P20" s="27"/>
    </row>
    <row r="21" spans="2:16" ht="12.75" customHeight="1" x14ac:dyDescent="0.2">
      <c r="B21" s="33" t="s">
        <v>11</v>
      </c>
      <c r="D21" s="4" t="s">
        <v>114</v>
      </c>
      <c r="E21" s="36">
        <v>-51163788.240000002</v>
      </c>
      <c r="F21" s="36">
        <v>-46297272.180000007</v>
      </c>
      <c r="G21" s="85"/>
    </row>
    <row r="22" spans="2:16" ht="12.75" customHeight="1" x14ac:dyDescent="0.2">
      <c r="B22" s="33"/>
      <c r="C22" s="28" t="s">
        <v>96</v>
      </c>
      <c r="D22" s="27" t="s">
        <v>115</v>
      </c>
      <c r="E22" s="35">
        <v>-39769665.25</v>
      </c>
      <c r="F22" s="35">
        <v>-35810815.770000003</v>
      </c>
    </row>
    <row r="23" spans="2:16" ht="12.75" customHeight="1" x14ac:dyDescent="0.2">
      <c r="B23" s="33"/>
      <c r="C23" s="28" t="s">
        <v>98</v>
      </c>
      <c r="D23" s="27" t="s">
        <v>116</v>
      </c>
      <c r="E23" s="35">
        <v>-11812908.42</v>
      </c>
      <c r="F23" s="35">
        <v>-10486456.41</v>
      </c>
    </row>
    <row r="24" spans="2:16" ht="12.75" customHeight="1" x14ac:dyDescent="0.2">
      <c r="B24" s="33"/>
      <c r="C24" s="28" t="s">
        <v>112</v>
      </c>
      <c r="D24" s="27" t="s">
        <v>191</v>
      </c>
      <c r="E24" s="35">
        <v>418785.43</v>
      </c>
      <c r="F24" s="35">
        <v>0</v>
      </c>
    </row>
    <row r="25" spans="2:16" ht="12.75" customHeight="1" x14ac:dyDescent="0.2">
      <c r="B25" s="33" t="s">
        <v>13</v>
      </c>
      <c r="D25" s="4" t="s">
        <v>117</v>
      </c>
      <c r="E25" s="36">
        <v>-64927478.319999985</v>
      </c>
      <c r="F25" s="36">
        <v>-61779232.379999995</v>
      </c>
    </row>
    <row r="26" spans="2:16" ht="12.75" customHeight="1" x14ac:dyDescent="0.2">
      <c r="B26" s="33"/>
      <c r="C26" s="28" t="s">
        <v>96</v>
      </c>
      <c r="D26" s="27" t="s">
        <v>118</v>
      </c>
      <c r="E26" s="35">
        <v>-63983133.569999993</v>
      </c>
      <c r="F26" s="35">
        <v>-61121801.359999999</v>
      </c>
    </row>
    <row r="27" spans="2:16" ht="12.75" customHeight="1" x14ac:dyDescent="0.2">
      <c r="B27" s="33"/>
      <c r="D27" s="43" t="s">
        <v>119</v>
      </c>
      <c r="E27" s="35">
        <v>-1220204.4099999999</v>
      </c>
      <c r="F27" s="35">
        <v>-2173638.08</v>
      </c>
    </row>
    <row r="28" spans="2:16" ht="12.75" customHeight="1" x14ac:dyDescent="0.2">
      <c r="B28" s="33"/>
      <c r="D28" s="43" t="s">
        <v>120</v>
      </c>
      <c r="E28" s="35">
        <v>-2159747.9300000002</v>
      </c>
      <c r="F28" s="35">
        <v>-2138649.38</v>
      </c>
    </row>
    <row r="29" spans="2:16" ht="12.75" customHeight="1" x14ac:dyDescent="0.2">
      <c r="B29" s="33"/>
      <c r="D29" s="43" t="s">
        <v>121</v>
      </c>
      <c r="E29" s="35">
        <v>-41136927.130000003</v>
      </c>
      <c r="F29" s="35">
        <v>-39278055.18</v>
      </c>
    </row>
    <row r="30" spans="2:16" ht="12.75" customHeight="1" x14ac:dyDescent="0.2">
      <c r="B30" s="33"/>
      <c r="D30" s="43" t="s">
        <v>192</v>
      </c>
      <c r="E30" s="35">
        <v>-41760.160000000003</v>
      </c>
      <c r="F30" s="35">
        <v>0</v>
      </c>
    </row>
    <row r="31" spans="2:16" ht="12.75" customHeight="1" x14ac:dyDescent="0.2">
      <c r="B31" s="33"/>
      <c r="D31" s="43" t="s">
        <v>122</v>
      </c>
      <c r="E31" s="35">
        <v>-151749.22</v>
      </c>
      <c r="F31" s="35">
        <v>-92258.26</v>
      </c>
    </row>
    <row r="32" spans="2:16" ht="12.75" customHeight="1" x14ac:dyDescent="0.2">
      <c r="B32" s="33"/>
      <c r="D32" s="43" t="s">
        <v>123</v>
      </c>
      <c r="E32" s="35">
        <v>-267305.93</v>
      </c>
      <c r="F32" s="35">
        <v>-246764.6</v>
      </c>
      <c r="H32" s="92"/>
    </row>
    <row r="33" spans="2:9" ht="12.75" customHeight="1" x14ac:dyDescent="0.2">
      <c r="B33" s="33"/>
      <c r="D33" s="43" t="s">
        <v>124</v>
      </c>
      <c r="E33" s="35">
        <v>-3800302.8</v>
      </c>
      <c r="F33" s="35">
        <v>-4364484.4000000004</v>
      </c>
      <c r="H33" s="92"/>
    </row>
    <row r="34" spans="2:9" ht="12.75" customHeight="1" x14ac:dyDescent="0.2">
      <c r="B34" s="33"/>
      <c r="D34" s="43" t="s">
        <v>125</v>
      </c>
      <c r="E34" s="35">
        <v>-620147.4</v>
      </c>
      <c r="F34" s="35">
        <v>-617855.23</v>
      </c>
      <c r="H34" s="92"/>
    </row>
    <row r="35" spans="2:9" ht="12.75" customHeight="1" x14ac:dyDescent="0.2">
      <c r="B35" s="33"/>
      <c r="D35" s="43" t="s">
        <v>126</v>
      </c>
      <c r="E35" s="35">
        <v>-14584988.59</v>
      </c>
      <c r="F35" s="35">
        <v>-12210096.23</v>
      </c>
    </row>
    <row r="36" spans="2:9" ht="12.75" customHeight="1" x14ac:dyDescent="0.2">
      <c r="B36" s="33"/>
      <c r="C36" s="28" t="s">
        <v>98</v>
      </c>
      <c r="D36" s="27" t="s">
        <v>127</v>
      </c>
      <c r="E36" s="35">
        <v>-257743.33</v>
      </c>
      <c r="F36" s="35">
        <v>-153929.22</v>
      </c>
    </row>
    <row r="37" spans="2:9" ht="12.75" customHeight="1" x14ac:dyDescent="0.2">
      <c r="B37" s="33"/>
      <c r="C37" s="28" t="s">
        <v>112</v>
      </c>
      <c r="D37" s="27" t="s">
        <v>128</v>
      </c>
      <c r="E37" s="35">
        <v>-682818.98</v>
      </c>
      <c r="F37" s="35">
        <v>-503501.8</v>
      </c>
      <c r="H37" s="89"/>
    </row>
    <row r="38" spans="2:9" ht="12.75" customHeight="1" x14ac:dyDescent="0.2">
      <c r="B38" s="33"/>
      <c r="C38" s="28" t="s">
        <v>100</v>
      </c>
      <c r="D38" s="27" t="s">
        <v>193</v>
      </c>
      <c r="E38" s="35">
        <v>-3782.44</v>
      </c>
      <c r="F38" s="35">
        <v>0</v>
      </c>
      <c r="H38" s="89"/>
    </row>
    <row r="39" spans="2:9" ht="12.75" customHeight="1" x14ac:dyDescent="0.2">
      <c r="B39" s="33" t="s">
        <v>15</v>
      </c>
      <c r="D39" s="4" t="s">
        <v>129</v>
      </c>
      <c r="E39" s="36">
        <v>-7938673.2699999996</v>
      </c>
      <c r="F39" s="36">
        <v>-6918525.7700000005</v>
      </c>
      <c r="H39" s="89"/>
    </row>
    <row r="40" spans="2:9" ht="12.75" customHeight="1" x14ac:dyDescent="0.2">
      <c r="B40" s="33"/>
      <c r="C40" s="28" t="s">
        <v>96</v>
      </c>
      <c r="D40" s="27" t="s">
        <v>129</v>
      </c>
      <c r="E40" s="35">
        <v>-7938673.2699999996</v>
      </c>
      <c r="F40" s="35">
        <v>-6857959.79</v>
      </c>
      <c r="H40" s="52"/>
    </row>
    <row r="41" spans="2:9" ht="12.75" customHeight="1" x14ac:dyDescent="0.2">
      <c r="B41" s="33"/>
      <c r="C41" s="28" t="s">
        <v>98</v>
      </c>
      <c r="D41" s="27" t="s">
        <v>130</v>
      </c>
      <c r="E41" s="35">
        <v>0</v>
      </c>
      <c r="F41" s="35">
        <v>-60565.98</v>
      </c>
      <c r="H41" s="52"/>
    </row>
    <row r="42" spans="2:9" ht="12.75" customHeight="1" x14ac:dyDescent="0.2">
      <c r="B42" s="33"/>
      <c r="C42" s="28" t="s">
        <v>112</v>
      </c>
      <c r="D42" s="27" t="s">
        <v>131</v>
      </c>
      <c r="E42" s="35">
        <v>0</v>
      </c>
      <c r="F42" s="35">
        <v>0</v>
      </c>
      <c r="H42" s="52"/>
    </row>
    <row r="43" spans="2:9" ht="12.75" customHeight="1" x14ac:dyDescent="0.2">
      <c r="B43" s="33" t="s">
        <v>132</v>
      </c>
      <c r="D43" s="4" t="s">
        <v>133</v>
      </c>
      <c r="E43" s="36">
        <v>6012095.75</v>
      </c>
      <c r="F43" s="36">
        <v>5827752.04</v>
      </c>
    </row>
    <row r="44" spans="2:9" ht="12.75" customHeight="1" x14ac:dyDescent="0.2">
      <c r="B44" s="33"/>
      <c r="C44" s="40" t="s">
        <v>134</v>
      </c>
      <c r="D44" s="4" t="s">
        <v>135</v>
      </c>
      <c r="E44" s="36">
        <v>-25135.69</v>
      </c>
      <c r="F44" s="36">
        <v>0</v>
      </c>
    </row>
    <row r="45" spans="2:9" ht="12.75" customHeight="1" x14ac:dyDescent="0.2">
      <c r="B45" s="90"/>
      <c r="C45" s="28" t="s">
        <v>96</v>
      </c>
      <c r="D45" s="27" t="s">
        <v>194</v>
      </c>
      <c r="E45" s="35">
        <v>-8427.14</v>
      </c>
      <c r="F45" s="35">
        <v>0</v>
      </c>
    </row>
    <row r="46" spans="2:9" ht="12.75" customHeight="1" x14ac:dyDescent="0.2">
      <c r="B46" s="90"/>
      <c r="C46" s="28" t="s">
        <v>98</v>
      </c>
      <c r="D46" s="27" t="s">
        <v>195</v>
      </c>
      <c r="E46" s="35">
        <v>-16708.55</v>
      </c>
      <c r="F46" s="35">
        <v>0</v>
      </c>
    </row>
    <row r="47" spans="2:9" ht="12.75" customHeight="1" x14ac:dyDescent="0.2">
      <c r="B47" s="33" t="s">
        <v>136</v>
      </c>
      <c r="D47" s="40" t="s">
        <v>137</v>
      </c>
      <c r="E47" s="36">
        <v>-196126.85</v>
      </c>
      <c r="F47" s="36">
        <v>-803404.42</v>
      </c>
      <c r="I47" s="91"/>
    </row>
    <row r="48" spans="2:9" ht="12.75" customHeight="1" x14ac:dyDescent="0.2">
      <c r="B48" s="33" t="s">
        <v>59</v>
      </c>
      <c r="D48" s="4" t="s">
        <v>138</v>
      </c>
      <c r="E48" s="34">
        <v>410075.38000002311</v>
      </c>
      <c r="F48" s="34">
        <v>160571.50000000952</v>
      </c>
      <c r="I48" s="52"/>
    </row>
    <row r="49" spans="2:13" ht="12.75" customHeight="1" x14ac:dyDescent="0.2">
      <c r="B49" s="33"/>
      <c r="D49" s="46"/>
      <c r="E49" s="35"/>
      <c r="F49" s="35"/>
    </row>
    <row r="50" spans="2:13" ht="12.75" customHeight="1" x14ac:dyDescent="0.2">
      <c r="B50" s="33" t="s">
        <v>139</v>
      </c>
      <c r="D50" s="4" t="s">
        <v>140</v>
      </c>
      <c r="E50" s="36">
        <v>42373.09</v>
      </c>
      <c r="F50" s="36">
        <v>50746.13</v>
      </c>
    </row>
    <row r="51" spans="2:13" ht="12.75" customHeight="1" x14ac:dyDescent="0.2">
      <c r="B51" s="33"/>
      <c r="C51" s="28" t="s">
        <v>98</v>
      </c>
      <c r="D51" s="27" t="s">
        <v>141</v>
      </c>
      <c r="E51" s="35">
        <v>42373.09</v>
      </c>
      <c r="F51" s="35">
        <v>50746.13</v>
      </c>
    </row>
    <row r="52" spans="2:13" ht="12.75" customHeight="1" x14ac:dyDescent="0.2">
      <c r="B52" s="33" t="s">
        <v>142</v>
      </c>
      <c r="D52" s="4" t="s">
        <v>143</v>
      </c>
      <c r="E52" s="36">
        <v>-418958.09</v>
      </c>
      <c r="F52" s="36">
        <v>-177766.5</v>
      </c>
    </row>
    <row r="53" spans="2:13" ht="12.75" customHeight="1" x14ac:dyDescent="0.2">
      <c r="B53" s="33"/>
      <c r="C53" s="28" t="s">
        <v>96</v>
      </c>
      <c r="D53" s="27" t="s">
        <v>144</v>
      </c>
      <c r="E53" s="35">
        <v>0</v>
      </c>
      <c r="F53" s="35">
        <v>-16191.9</v>
      </c>
    </row>
    <row r="54" spans="2:13" ht="12.75" customHeight="1" x14ac:dyDescent="0.2">
      <c r="B54" s="33"/>
      <c r="C54" s="28" t="s">
        <v>98</v>
      </c>
      <c r="D54" s="27" t="s">
        <v>145</v>
      </c>
      <c r="E54" s="35">
        <v>-418958.09</v>
      </c>
      <c r="F54" s="35">
        <v>-161574.6</v>
      </c>
    </row>
    <row r="55" spans="2:13" ht="12.75" customHeight="1" x14ac:dyDescent="0.2">
      <c r="B55" s="33" t="s">
        <v>146</v>
      </c>
      <c r="D55" s="4" t="s">
        <v>147</v>
      </c>
      <c r="E55" s="36">
        <v>0</v>
      </c>
      <c r="F55" s="36">
        <v>-324432.57</v>
      </c>
    </row>
    <row r="56" spans="2:13" ht="12.75" customHeight="1" x14ac:dyDescent="0.2">
      <c r="B56" s="33"/>
      <c r="C56" s="28" t="s">
        <v>98</v>
      </c>
      <c r="D56" s="27" t="s">
        <v>196</v>
      </c>
      <c r="E56" s="35">
        <v>0</v>
      </c>
      <c r="F56" s="35">
        <v>-324432.57</v>
      </c>
    </row>
    <row r="57" spans="2:13" ht="12.75" customHeight="1" x14ac:dyDescent="0.2">
      <c r="B57" s="33" t="s">
        <v>148</v>
      </c>
      <c r="D57" s="4" t="s">
        <v>149</v>
      </c>
      <c r="E57" s="36">
        <v>4138.8599999999997</v>
      </c>
      <c r="F57" s="36">
        <v>4607.42</v>
      </c>
    </row>
    <row r="58" spans="2:13" ht="12.75" customHeight="1" x14ac:dyDescent="0.2">
      <c r="B58" s="33" t="s">
        <v>150</v>
      </c>
      <c r="D58" s="4" t="s">
        <v>151</v>
      </c>
      <c r="E58" s="34">
        <v>-372446.14</v>
      </c>
      <c r="F58" s="34">
        <v>-446845.52</v>
      </c>
    </row>
    <row r="59" spans="2:13" ht="12.75" customHeight="1" x14ac:dyDescent="0.2">
      <c r="B59" s="33"/>
      <c r="D59" s="4"/>
      <c r="E59" s="34"/>
      <c r="F59" s="34"/>
    </row>
    <row r="60" spans="2:13" ht="12.75" customHeight="1" x14ac:dyDescent="0.2">
      <c r="B60" s="33" t="s">
        <v>69</v>
      </c>
      <c r="D60" s="4" t="s">
        <v>152</v>
      </c>
      <c r="E60" s="34">
        <v>37629.240000023099</v>
      </c>
      <c r="F60" s="34">
        <v>-286274.01999999047</v>
      </c>
    </row>
    <row r="61" spans="2:13" ht="12.75" customHeight="1" x14ac:dyDescent="0.2">
      <c r="B61" s="33"/>
      <c r="D61" s="27" t="s">
        <v>163</v>
      </c>
      <c r="E61" s="35">
        <v>0</v>
      </c>
      <c r="F61" s="35">
        <v>0</v>
      </c>
    </row>
    <row r="62" spans="2:13" ht="12.75" customHeight="1" x14ac:dyDescent="0.2">
      <c r="B62" s="33" t="s">
        <v>153</v>
      </c>
      <c r="D62" s="4" t="s">
        <v>154</v>
      </c>
      <c r="E62" s="34">
        <v>37629.240000023099</v>
      </c>
      <c r="F62" s="34">
        <v>-286274.01999999047</v>
      </c>
    </row>
    <row r="63" spans="2:13" s="4" customFormat="1" ht="12.75" customHeight="1" x14ac:dyDescent="0.2">
      <c r="B63" s="33"/>
      <c r="C63" s="28"/>
      <c r="E63" s="35"/>
      <c r="F63" s="35"/>
      <c r="H63" s="27"/>
      <c r="I63" s="27"/>
      <c r="J63" s="27"/>
      <c r="K63" s="27"/>
      <c r="L63" s="27"/>
      <c r="M63" s="27"/>
    </row>
    <row r="64" spans="2:13" s="4" customFormat="1" ht="13.5" hidden="1" customHeight="1" x14ac:dyDescent="0.2">
      <c r="B64" s="33"/>
      <c r="C64" s="28"/>
      <c r="D64" s="4" t="s">
        <v>164</v>
      </c>
      <c r="E64" s="35">
        <v>0</v>
      </c>
      <c r="F64" s="35">
        <v>0</v>
      </c>
      <c r="H64" s="27"/>
      <c r="I64" s="27"/>
      <c r="J64" s="27"/>
      <c r="K64" s="27"/>
      <c r="L64" s="27"/>
      <c r="M64" s="27"/>
    </row>
    <row r="65" spans="2:13" s="4" customFormat="1" hidden="1" x14ac:dyDescent="0.2">
      <c r="B65" s="33"/>
      <c r="C65" s="28"/>
      <c r="D65" s="27" t="s">
        <v>165</v>
      </c>
      <c r="E65" s="41">
        <v>0</v>
      </c>
      <c r="F65" s="41">
        <v>0</v>
      </c>
      <c r="H65" s="27"/>
      <c r="I65" s="27"/>
      <c r="J65" s="27"/>
      <c r="K65" s="27"/>
      <c r="L65" s="27"/>
      <c r="M65" s="27"/>
    </row>
    <row r="66" spans="2:13" x14ac:dyDescent="0.2">
      <c r="B66" s="30" t="s">
        <v>155</v>
      </c>
      <c r="C66" s="38"/>
      <c r="D66" s="44" t="s">
        <v>156</v>
      </c>
      <c r="E66" s="42">
        <v>37629.240000023099</v>
      </c>
      <c r="F66" s="42">
        <v>-286274.01999999047</v>
      </c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9"/>
  <sheetViews>
    <sheetView workbookViewId="0">
      <selection activeCell="E12" sqref="E12"/>
    </sheetView>
  </sheetViews>
  <sheetFormatPr baseColWidth="10" defaultColWidth="9.140625" defaultRowHeight="12.75" x14ac:dyDescent="0.2"/>
  <cols>
    <col min="1" max="1" width="39.140625" style="5" bestFit="1" customWidth="1"/>
    <col min="2" max="2" width="10.5703125" style="6" bestFit="1" customWidth="1"/>
    <col min="3" max="7" width="9.140625" style="5"/>
    <col min="8" max="8" width="42.140625" style="5" bestFit="1" customWidth="1"/>
    <col min="9" max="10" width="10.28515625" style="5" bestFit="1" customWidth="1"/>
    <col min="11" max="16384" width="9.140625" style="5"/>
  </cols>
  <sheetData>
    <row r="4" spans="1:12" x14ac:dyDescent="0.2">
      <c r="D4" s="5" t="s">
        <v>167</v>
      </c>
      <c r="E4" s="6" t="e">
        <f>+#REF!</f>
        <v>#REF!</v>
      </c>
    </row>
    <row r="5" spans="1:12" x14ac:dyDescent="0.2">
      <c r="A5" s="7" t="s">
        <v>168</v>
      </c>
      <c r="B5" s="8">
        <f>338315.92-B10</f>
        <v>378884.53000000026</v>
      </c>
      <c r="E5" s="9">
        <f>+SUM(B8)</f>
        <v>163888.74</v>
      </c>
      <c r="G5" s="10" t="e">
        <f>+E4+G6</f>
        <v>#REF!</v>
      </c>
    </row>
    <row r="6" spans="1:12" x14ac:dyDescent="0.2">
      <c r="A6" s="11" t="s">
        <v>169</v>
      </c>
      <c r="B6" s="12">
        <v>-214995.79</v>
      </c>
      <c r="G6" s="9">
        <v>-32278.67</v>
      </c>
    </row>
    <row r="7" spans="1:12" x14ac:dyDescent="0.2">
      <c r="E7" s="6" t="e">
        <f>+SUM(E4:E5)</f>
        <v>#REF!</v>
      </c>
    </row>
    <row r="8" spans="1:12" x14ac:dyDescent="0.2">
      <c r="A8" s="5" t="s">
        <v>170</v>
      </c>
      <c r="B8" s="6">
        <v>163888.74</v>
      </c>
      <c r="I8" s="5" t="s">
        <v>171</v>
      </c>
      <c r="J8" s="5" t="s">
        <v>172</v>
      </c>
      <c r="K8" s="5" t="s">
        <v>173</v>
      </c>
    </row>
    <row r="10" spans="1:12" x14ac:dyDescent="0.2">
      <c r="A10" s="5" t="s">
        <v>174</v>
      </c>
      <c r="B10" s="6">
        <v>-40568.610000000248</v>
      </c>
      <c r="H10" s="5" t="e">
        <f>+#REF!</f>
        <v>#REF!</v>
      </c>
      <c r="I10" s="6">
        <v>-1008204.6399999997</v>
      </c>
      <c r="J10" s="6">
        <f>+K10-I10</f>
        <v>1172093.3799999997</v>
      </c>
      <c r="K10" s="6">
        <f>+B8</f>
        <v>163888.74</v>
      </c>
      <c r="L10" s="5" t="s">
        <v>175</v>
      </c>
    </row>
    <row r="11" spans="1:12" x14ac:dyDescent="0.2">
      <c r="H11" s="5" t="e">
        <f>+#REF!</f>
        <v>#REF!</v>
      </c>
      <c r="I11" s="6"/>
      <c r="J11" s="6">
        <f>-J10-K12</f>
        <v>-957097.58999999962</v>
      </c>
      <c r="K11" s="6">
        <f>+B5</f>
        <v>378884.53000000026</v>
      </c>
    </row>
    <row r="12" spans="1:12" x14ac:dyDescent="0.2">
      <c r="H12" s="5" t="e">
        <f>+#REF!</f>
        <v>#REF!</v>
      </c>
      <c r="I12" s="6"/>
      <c r="J12" s="6">
        <f>+K12</f>
        <v>-214995.79</v>
      </c>
      <c r="K12" s="6">
        <f>+B6</f>
        <v>-214995.79</v>
      </c>
    </row>
    <row r="13" spans="1:12" x14ac:dyDescent="0.2">
      <c r="A13" s="13" t="s">
        <v>17</v>
      </c>
      <c r="B13" s="14" t="s">
        <v>18</v>
      </c>
      <c r="C13" s="14"/>
      <c r="D13" s="14"/>
      <c r="E13" s="14" t="s">
        <v>0</v>
      </c>
    </row>
    <row r="14" spans="1:12" x14ac:dyDescent="0.2">
      <c r="A14" s="15">
        <v>655000</v>
      </c>
      <c r="B14" s="16" t="s">
        <v>176</v>
      </c>
      <c r="C14" s="16"/>
      <c r="D14" s="16"/>
      <c r="E14" s="17">
        <v>1172833.8999999999</v>
      </c>
      <c r="J14" s="6">
        <f>+SUM(J10:J12)</f>
        <v>0</v>
      </c>
      <c r="K14" s="6"/>
    </row>
    <row r="15" spans="1:12" x14ac:dyDescent="0.2">
      <c r="A15" s="18">
        <v>694080</v>
      </c>
      <c r="B15" s="1" t="s">
        <v>177</v>
      </c>
      <c r="C15" s="1"/>
      <c r="D15" s="1"/>
      <c r="E15" s="19">
        <v>495311.31000000029</v>
      </c>
    </row>
    <row r="16" spans="1:12" x14ac:dyDescent="0.2">
      <c r="A16" s="18">
        <v>695080</v>
      </c>
      <c r="B16" s="1" t="s">
        <v>178</v>
      </c>
      <c r="C16" s="1"/>
      <c r="D16" s="1"/>
      <c r="E16" s="20">
        <v>66409.240000000005</v>
      </c>
    </row>
    <row r="17" spans="1:5" x14ac:dyDescent="0.2">
      <c r="A17" s="21">
        <v>794080</v>
      </c>
      <c r="B17" s="22" t="s">
        <v>179</v>
      </c>
      <c r="C17" s="22"/>
      <c r="D17" s="22"/>
      <c r="E17" s="19">
        <f>+VLOOKUP(A17,'[26]SyS Comparativo (2)'!$E$7:$G$408,3,9)</f>
        <v>-1504256.47</v>
      </c>
    </row>
    <row r="18" spans="1:5" x14ac:dyDescent="0.2">
      <c r="A18" s="23">
        <v>795000</v>
      </c>
      <c r="B18" s="24" t="s">
        <v>180</v>
      </c>
      <c r="C18" s="24"/>
      <c r="D18" s="24"/>
      <c r="E18" s="25">
        <f>+VLOOKUP(A18,'[26]SyS Comparativo (2)'!$E$7:$G$408,3,9)</f>
        <v>-98687.91</v>
      </c>
    </row>
    <row r="19" spans="1:5" x14ac:dyDescent="0.2">
      <c r="A19" s="1"/>
      <c r="B19" s="1" t="s">
        <v>166</v>
      </c>
      <c r="C19" s="1"/>
      <c r="D19" s="1"/>
      <c r="E19" s="26">
        <f>+SUM(E14:E18)</f>
        <v>131610.07000000021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Balanç2019</vt:lpstr>
      <vt:lpstr>PiG</vt:lpstr>
      <vt:lpstr>Provisiones Asientos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jllorensp</cp:lastModifiedBy>
  <cp:lastPrinted>2019-06-19T06:41:49Z</cp:lastPrinted>
  <dcterms:created xsi:type="dcterms:W3CDTF">2017-04-03T19:14:58Z</dcterms:created>
  <dcterms:modified xsi:type="dcterms:W3CDTF">2020-05-07T10:26:34Z</dcterms:modified>
</cp:coreProperties>
</file>