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17\"/>
    </mc:Choice>
  </mc:AlternateContent>
  <bookViews>
    <workbookView xWindow="0" yWindow="0" windowWidth="19200" windowHeight="10395"/>
  </bookViews>
  <sheets>
    <sheet name="Balanç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Balanç!$C$1:$G$62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PiG!$A$1:$F$69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17" i="6"/>
  <c r="E19" i="6" s="1"/>
  <c r="K12" i="6"/>
  <c r="J12" i="6"/>
  <c r="H12" i="6"/>
  <c r="H11" i="6"/>
  <c r="K10" i="6"/>
  <c r="J10" i="6" s="1"/>
  <c r="H10" i="6"/>
  <c r="E5" i="6"/>
  <c r="B5" i="6"/>
  <c r="K11" i="6" s="1"/>
  <c r="E4" i="6"/>
  <c r="G5" i="6" l="1"/>
  <c r="E7" i="6"/>
  <c r="J11" i="6"/>
  <c r="J14" i="6" l="1"/>
</calcChain>
</file>

<file path=xl/sharedStrings.xml><?xml version="1.0" encoding="utf-8"?>
<sst xmlns="http://schemas.openxmlformats.org/spreadsheetml/2006/main" count="287" uniqueCount="196">
  <si>
    <t>31.12.2016</t>
  </si>
  <si>
    <t>A)</t>
  </si>
  <si>
    <t>ACTIU NO CORRENT</t>
  </si>
  <si>
    <t>I.</t>
  </si>
  <si>
    <t>Immobilitzat intangible</t>
  </si>
  <si>
    <t>3.</t>
  </si>
  <si>
    <t>Patents, llicències, marques i similars</t>
  </si>
  <si>
    <t>4.</t>
  </si>
  <si>
    <t>Fons de comerç</t>
  </si>
  <si>
    <t>6.</t>
  </si>
  <si>
    <t>Aplicacions informàtiques</t>
  </si>
  <si>
    <t>7.</t>
  </si>
  <si>
    <t>Materials didàctics</t>
  </si>
  <si>
    <t>8.</t>
  </si>
  <si>
    <t>Drets sobre béns cedits en ús gratuïtament</t>
  </si>
  <si>
    <t>9.</t>
  </si>
  <si>
    <t>Altre immobilitzat intangible</t>
  </si>
  <si>
    <t>Cuenta</t>
  </si>
  <si>
    <t>Descripción</t>
  </si>
  <si>
    <t>III.</t>
  </si>
  <si>
    <t>Immobilitzat material</t>
  </si>
  <si>
    <t>2.</t>
  </si>
  <si>
    <t>Construccions</t>
  </si>
  <si>
    <t>Instal·lacions tècniques</t>
  </si>
  <si>
    <t>IV. Inversions en entitats del grup i associades a curt termini</t>
  </si>
  <si>
    <t>Mobiliari</t>
  </si>
  <si>
    <t>Equips per a processaments d'informació</t>
  </si>
  <si>
    <t>Altre immobilitzat material</t>
  </si>
  <si>
    <t>V.</t>
  </si>
  <si>
    <t>Inversions en empreses del grup i associades a llarg termini</t>
  </si>
  <si>
    <t>1.</t>
  </si>
  <si>
    <t>Instruments de patrimoni</t>
  </si>
  <si>
    <t>VI.</t>
  </si>
  <si>
    <t>Inversions financeres a llarg termini</t>
  </si>
  <si>
    <t>Crèdits a tercers</t>
  </si>
  <si>
    <t>5.</t>
  </si>
  <si>
    <t>Altres actius financers</t>
  </si>
  <si>
    <t>B)</t>
  </si>
  <si>
    <t>ACTIU CORRENT</t>
  </si>
  <si>
    <t>II.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</si>
  <si>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</si>
  <si>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</si>
  <si>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</si>
  <si>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</si>
  <si>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</si>
  <si>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</si>
  <si>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</si>
  <si>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</si>
  <si>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</si>
  <si>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Personal</t>
  </si>
  <si>
    <t>Altres crèdits amb les administracions públiques</t>
  </si>
  <si>
    <t>Inversions financeres a curt termini</t>
  </si>
  <si>
    <t>VII.</t>
  </si>
  <si>
    <t>Periodificacions a curt termini</t>
  </si>
  <si>
    <t>VIII.</t>
  </si>
  <si>
    <t>Efectiu i altres actius líquids equivalents</t>
  </si>
  <si>
    <t>Tresoreria</t>
  </si>
  <si>
    <t>TOTAL ACTIU</t>
  </si>
  <si>
    <t>PATRIMONI NET</t>
  </si>
  <si>
    <t>A.1)</t>
  </si>
  <si>
    <t>FONS PROPIS-</t>
  </si>
  <si>
    <t>Fons dotacional</t>
  </si>
  <si>
    <t>Fons dotacionals</t>
  </si>
  <si>
    <t>Excedents d'exercicis anteriors</t>
  </si>
  <si>
    <t>Romanent</t>
  </si>
  <si>
    <t>Resultats negatius d'exercicis anteriors</t>
  </si>
  <si>
    <t>-</t>
  </si>
  <si>
    <t>IV.</t>
  </si>
  <si>
    <t>Excedents pendents aplicació activitats estatutàries</t>
  </si>
  <si>
    <t>Excedents de l'exercici</t>
  </si>
  <si>
    <t xml:space="preserve"> Actius financers disponibles per a la venda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</si>
  <si>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</si>
  <si>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</si>
  <si>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</si>
  <si>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</si>
  <si>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</si>
  <si>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</si>
  <si>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</si>
  <si>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</si>
  <si>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</si>
  <si>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</si>
  <si>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</si>
  <si>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</si>
  <si>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</si>
  <si>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</si>
  <si>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Deutes amb empreses del grup i associades a curt termini</t>
  </si>
  <si>
    <t>Proveïdors d'immobilitzat, entitats del grup i associades</t>
  </si>
  <si>
    <t>Altres deutes amb entitats del grup i associades</t>
  </si>
  <si>
    <t>Interessos a curt termini amb entitats del grup i associades</t>
  </si>
  <si>
    <t>Creditors comercials i altres comptes a pagar</t>
  </si>
  <si>
    <t>Proveïdors</t>
  </si>
  <si>
    <t>Proveïdors, empreses del grup i associades</t>
  </si>
  <si>
    <t>Creditors diversos</t>
  </si>
  <si>
    <t>Altres deutes amb les administracions públiques</t>
  </si>
  <si>
    <t>Acomptes d'usuaris</t>
  </si>
  <si>
    <t>TOTAL PATRIMONI NET I PASSIU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</si>
  <si>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</si>
  <si>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</si>
  <si>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</si>
  <si>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</si>
  <si>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</si>
  <si>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</si>
  <si>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</si>
  <si>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</si>
  <si>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</si>
  <si>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</si>
  <si>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</si>
  <si>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</si>
  <si>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</si>
  <si>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</si>
  <si>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</si>
  <si>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</si>
  <si>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</si>
  <si>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</si>
  <si>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</si>
  <si>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</si>
  <si>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</si>
  <si>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</si>
  <si>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</si>
  <si>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</si>
  <si>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</si>
  <si>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</si>
  <si>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</si>
  <si>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</si>
  <si>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</si>
  <si>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</si>
  <si>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</si>
  <si>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</si>
  <si>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</si>
  <si>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</si>
  <si>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</si>
  <si>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</si>
  <si>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Amortització de GECSA</t>
  </si>
  <si>
    <t>Amortització Fons de comerç</t>
  </si>
  <si>
    <t>10.</t>
  </si>
  <si>
    <t>Subvencions, donacions i llegats traspassats al resultat</t>
  </si>
  <si>
    <t>12.</t>
  </si>
  <si>
    <t>Deteriorament i resultat per alienacions de l'immobilitzat</t>
  </si>
  <si>
    <t>Deterioraments i pèrdues</t>
  </si>
  <si>
    <t>Resultat per alienació de GECSA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</si>
  <si>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</si>
  <si>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</si>
  <si>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</si>
  <si>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</si>
  <si>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</si>
  <si>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</si>
  <si>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</si>
  <si>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</si>
  <si>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empreses del grup i associades</t>
  </si>
  <si>
    <t>Per deutes amb tercers</t>
  </si>
  <si>
    <t>16.</t>
  </si>
  <si>
    <t>Variació del valor raonable en instruments financers</t>
  </si>
  <si>
    <t>Cartera de negociació i altres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</si>
  <si>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</si>
  <si>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</si>
  <si>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</si>
  <si>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</si>
  <si>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</si>
  <si>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</si>
  <si>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</si>
  <si>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</si>
  <si>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</si>
  <si>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</si>
  <si>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BALANÇ DE SITUACIÓ A 31 DE DESEMBRE DEL 2016</t>
  </si>
  <si>
    <t>(Euros)</t>
  </si>
  <si>
    <t>ACTIU</t>
  </si>
  <si>
    <t>31.12.2015 (*)</t>
  </si>
  <si>
    <t xml:space="preserve">4. </t>
  </si>
  <si>
    <t>PASSIU</t>
  </si>
  <si>
    <t>AJUSTAMENTS PER CANVIS DE VALOR</t>
  </si>
  <si>
    <t>COMPTE DE PÈRDUES I GUANYS A 31 DE DESEMBRE DEL 2016</t>
  </si>
  <si>
    <t>Exercici</t>
  </si>
  <si>
    <t>2015 (*)</t>
  </si>
  <si>
    <t>Impostos sobre beneficis</t>
  </si>
  <si>
    <t>OPERACIONS INTERROMPUDES</t>
  </si>
  <si>
    <t>Resultat de l'exercici procedent d'operacions interrompudes net d'impostos</t>
  </si>
  <si>
    <t>(*) Imports re-expressats d'acord amb el que es detalla a la Nota 2.4.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</si>
  <si>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</si>
  <si>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</si>
  <si>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</si>
  <si>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</si>
  <si>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</si>
  <si>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</si>
  <si>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</si>
  <si>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</si>
  <si>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</si>
  <si>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</si>
  <si>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</si>
  <si>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</si>
  <si>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</si>
  <si>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</si>
  <si>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</si>
  <si>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 xml:space="preserve">(*) Imports reexpressats respecte als mostrats en els comptes anuals corresponents a l'exercici 2015 com a conseqüència de les modificacions introduïdes pel Codi de Comerç (article 39.4) referent al fons de comerç. Conforme això, s'ha calculat l'amortització amb càrrec a reserves seguint un criteri lineal de recuperació </t>
  </si>
  <si>
    <t>i considerant una vida útil de 10 anys des de l'1 de gener del 2008, data en la que l'esmentat fons de comerç es va deixar d'amortitzar.</t>
  </si>
  <si>
    <t xml:space="preserve">(*) Imports reexpressats respecte als mostrats en els comptes anuals corresponents a l'exercici 2015 com a conseqüència de les modificacions introduïdes </t>
  </si>
  <si>
    <t xml:space="preserve">pel Codi de Comerç (article 39.4) referent al fons de comerç.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</si>
</sst>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_);\(#,###\)"/>
    <numFmt numFmtId="165" formatCode="#,##0.00\ ;\(#,##0.00\);\-"/>
    <numFmt numFmtId="166" formatCode="#,##0\ ;\(#,##0\);\-"/>
    <numFmt numFmtId="167" formatCode="#,##0.00;\(#,##0.00\);\-"/>
    <numFmt numFmtId="168" formatCode="#,##0;[Red]\-#,##0"/>
    <numFmt numFmtId="169" formatCode="_ * #,##0.00_ ;_ * \-#,##0.00_ ;_ * &quot;-&quot;??_ ;_ @_ "/>
    <numFmt numFmtId="170" formatCode="#,###.00_);\(#,###.00\)"/>
    <numFmt numFmtId="171" formatCode="#,##0.000;\(#,##0.000\);\-"/>
    <numFmt numFmtId="172" formatCode="#,##0.0000\ ;\(#,##0.0000\);\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sz val="10"/>
      <name val="Times New Roman"/>
      <family val="1"/>
    </font>
    <font>
      <sz val="8"/>
      <name val="Book Antiqua"/>
      <family val="1"/>
    </font>
    <font>
      <b/>
      <sz val="8"/>
      <name val="Book Antiqua"/>
      <family val="1"/>
    </font>
    <font>
      <i/>
      <sz val="8"/>
      <color theme="0" tint="-0.49998474074526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168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4" fillId="0" borderId="0"/>
  </cellStyleXfs>
  <cellXfs count="162">
    <xf numFmtId="0" fontId="0" fillId="0" borderId="0" xfId="0"/>
    <xf numFmtId="0" fontId="3" fillId="0" borderId="0" xfId="1" applyFont="1" applyBorder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164" fontId="4" fillId="2" borderId="4" xfId="1" applyNumberFormat="1" applyFont="1" applyFill="1" applyBorder="1"/>
    <xf numFmtId="164" fontId="4" fillId="2" borderId="0" xfId="1" applyNumberFormat="1" applyFont="1" applyFill="1" applyBorder="1"/>
    <xf numFmtId="165" fontId="3" fillId="2" borderId="5" xfId="1" applyNumberFormat="1" applyFont="1" applyFill="1" applyBorder="1"/>
    <xf numFmtId="165" fontId="3" fillId="2" borderId="5" xfId="1" applyNumberFormat="1" applyFont="1" applyFill="1" applyBorder="1" applyAlignment="1">
      <alignment horizontal="right"/>
    </xf>
    <xf numFmtId="164" fontId="7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164" fontId="10" fillId="2" borderId="4" xfId="1" applyNumberFormat="1" applyFont="1" applyFill="1" applyBorder="1"/>
    <xf numFmtId="164" fontId="9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164" fontId="3" fillId="2" borderId="10" xfId="1" applyNumberFormat="1" applyFont="1" applyFill="1" applyBorder="1"/>
    <xf numFmtId="164" fontId="3" fillId="2" borderId="10" xfId="1" applyNumberFormat="1" applyFont="1" applyFill="1" applyBorder="1" applyAlignment="1">
      <alignment horizontal="left"/>
    </xf>
    <xf numFmtId="166" fontId="11" fillId="2" borderId="0" xfId="1" applyNumberFormat="1" applyFont="1" applyFill="1" applyBorder="1"/>
    <xf numFmtId="164" fontId="4" fillId="2" borderId="1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right"/>
    </xf>
    <xf numFmtId="164" fontId="13" fillId="2" borderId="0" xfId="1" applyNumberFormat="1" applyFont="1" applyFill="1"/>
    <xf numFmtId="164" fontId="14" fillId="2" borderId="0" xfId="1" applyNumberFormat="1" applyFont="1" applyFill="1"/>
    <xf numFmtId="164" fontId="15" fillId="2" borderId="0" xfId="1" applyNumberFormat="1" applyFont="1" applyFill="1"/>
    <xf numFmtId="164" fontId="2" fillId="2" borderId="0" xfId="1" applyNumberFormat="1" applyFont="1" applyFill="1"/>
    <xf numFmtId="164" fontId="15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/>
    <xf numFmtId="164" fontId="14" fillId="2" borderId="1" xfId="1" applyNumberFormat="1" applyFont="1" applyFill="1" applyBorder="1"/>
    <xf numFmtId="164" fontId="15" fillId="2" borderId="2" xfId="1" applyNumberFormat="1" applyFont="1" applyFill="1" applyBorder="1"/>
    <xf numFmtId="164" fontId="18" fillId="2" borderId="2" xfId="1" applyNumberFormat="1" applyFont="1" applyFill="1" applyBorder="1"/>
    <xf numFmtId="164" fontId="14" fillId="2" borderId="3" xfId="1" applyNumberFormat="1" applyFont="1" applyFill="1" applyBorder="1" applyAlignment="1">
      <alignment horizontal="center"/>
    </xf>
    <xf numFmtId="164" fontId="19" fillId="2" borderId="0" xfId="1" applyNumberFormat="1" applyFont="1" applyFill="1"/>
    <xf numFmtId="164" fontId="14" fillId="2" borderId="11" xfId="1" applyNumberFormat="1" applyFont="1" applyFill="1" applyBorder="1"/>
    <xf numFmtId="164" fontId="15" fillId="2" borderId="12" xfId="1" applyNumberFormat="1" applyFont="1" applyFill="1" applyBorder="1"/>
    <xf numFmtId="164" fontId="14" fillId="2" borderId="12" xfId="1" applyNumberFormat="1" applyFont="1" applyFill="1" applyBorder="1" applyAlignment="1">
      <alignment horizontal="center"/>
    </xf>
    <xf numFmtId="1" fontId="14" fillId="2" borderId="15" xfId="1" applyNumberFormat="1" applyFont="1" applyFill="1" applyBorder="1" applyAlignment="1">
      <alignment horizontal="center"/>
    </xf>
    <xf numFmtId="164" fontId="14" fillId="2" borderId="4" xfId="1" applyNumberFormat="1" applyFont="1" applyFill="1" applyBorder="1"/>
    <xf numFmtId="164" fontId="15" fillId="2" borderId="0" xfId="1" applyNumberFormat="1" applyFont="1" applyFill="1" applyBorder="1"/>
    <xf numFmtId="164" fontId="2" fillId="2" borderId="3" xfId="1" applyNumberFormat="1" applyFont="1" applyFill="1" applyBorder="1"/>
    <xf numFmtId="164" fontId="4" fillId="2" borderId="5" xfId="1" applyNumberFormat="1" applyFont="1" applyFill="1" applyBorder="1" applyAlignment="1">
      <alignment horizontal="center"/>
    </xf>
    <xf numFmtId="167" fontId="4" fillId="2" borderId="8" xfId="1" applyNumberFormat="1" applyFont="1" applyFill="1" applyBorder="1"/>
    <xf numFmtId="164" fontId="10" fillId="2" borderId="0" xfId="1" applyNumberFormat="1" applyFont="1" applyFill="1"/>
    <xf numFmtId="167" fontId="4" fillId="2" borderId="3" xfId="2" applyNumberFormat="1" applyFont="1" applyFill="1" applyBorder="1"/>
    <xf numFmtId="171" fontId="4" fillId="2" borderId="3" xfId="2" applyNumberFormat="1" applyFont="1" applyFill="1" applyBorder="1"/>
    <xf numFmtId="167" fontId="3" fillId="2" borderId="5" xfId="1" applyNumberFormat="1" applyFont="1" applyFill="1" applyBorder="1"/>
    <xf numFmtId="167" fontId="3" fillId="2" borderId="5" xfId="1" applyNumberFormat="1" applyFont="1" applyFill="1" applyBorder="1" applyAlignment="1"/>
    <xf numFmtId="164" fontId="9" fillId="2" borderId="0" xfId="1" applyNumberFormat="1" applyFont="1" applyFill="1"/>
    <xf numFmtId="167" fontId="3" fillId="2" borderId="5" xfId="1" applyNumberFormat="1" applyFont="1" applyFill="1" applyBorder="1" applyAlignment="1">
      <alignment horizontal="right"/>
    </xf>
    <xf numFmtId="167" fontId="4" fillId="2" borderId="5" xfId="2" applyNumberFormat="1" applyFont="1" applyFill="1" applyBorder="1"/>
    <xf numFmtId="4" fontId="3" fillId="2" borderId="5" xfId="1" applyNumberFormat="1" applyFont="1" applyFill="1" applyBorder="1"/>
    <xf numFmtId="4" fontId="3" fillId="2" borderId="5" xfId="3" applyNumberFormat="1" applyFont="1" applyFill="1" applyBorder="1" applyAlignment="1">
      <alignment horizontal="right"/>
    </xf>
    <xf numFmtId="167" fontId="3" fillId="2" borderId="5" xfId="2" applyNumberFormat="1" applyFont="1" applyFill="1" applyBorder="1"/>
    <xf numFmtId="164" fontId="10" fillId="2" borderId="0" xfId="1" applyNumberFormat="1" applyFont="1" applyFill="1" applyBorder="1"/>
    <xf numFmtId="4" fontId="4" fillId="2" borderId="5" xfId="1" applyNumberFormat="1" applyFont="1" applyFill="1" applyBorder="1"/>
    <xf numFmtId="167" fontId="4" fillId="2" borderId="5" xfId="2" applyNumberFormat="1" applyFont="1" applyFill="1" applyBorder="1" applyAlignment="1">
      <alignment horizontal="center"/>
    </xf>
    <xf numFmtId="167" fontId="3" fillId="2" borderId="5" xfId="2" applyNumberFormat="1" applyFont="1" applyFill="1" applyBorder="1" applyAlignment="1">
      <alignment horizontal="center"/>
    </xf>
    <xf numFmtId="167" fontId="4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4" fontId="4" fillId="2" borderId="11" xfId="1" applyNumberFormat="1" applyFont="1" applyFill="1" applyBorder="1"/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7" fontId="3" fillId="2" borderId="15" xfId="2" applyNumberFormat="1" applyFont="1" applyFill="1" applyBorder="1"/>
    <xf numFmtId="164" fontId="4" fillId="2" borderId="12" xfId="1" applyNumberFormat="1" applyFont="1" applyFill="1" applyBorder="1" applyAlignment="1">
      <alignment horizontal="center"/>
    </xf>
    <xf numFmtId="167" fontId="4" fillId="2" borderId="8" xfId="1" applyNumberFormat="1" applyFont="1" applyFill="1" applyBorder="1" applyAlignment="1">
      <alignment vertical="center"/>
    </xf>
    <xf numFmtId="164" fontId="20" fillId="2" borderId="0" xfId="1" applyNumberFormat="1" applyFont="1" applyFill="1" applyBorder="1"/>
    <xf numFmtId="164" fontId="2" fillId="2" borderId="0" xfId="1" applyNumberFormat="1" applyFill="1"/>
    <xf numFmtId="172" fontId="15" fillId="2" borderId="0" xfId="1" applyNumberFormat="1" applyFont="1" applyFill="1"/>
    <xf numFmtId="164" fontId="17" fillId="2" borderId="0" xfId="1" applyNumberFormat="1" applyFont="1" applyFill="1" applyAlignment="1">
      <alignment horizontal="centerContinuous"/>
    </xf>
    <xf numFmtId="170" fontId="2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164" fontId="14" fillId="2" borderId="2" xfId="1" applyNumberFormat="1" applyFont="1" applyFill="1" applyBorder="1" applyAlignment="1">
      <alignment horizontal="right"/>
    </xf>
    <xf numFmtId="164" fontId="14" fillId="2" borderId="12" xfId="1" applyNumberFormat="1" applyFont="1" applyFill="1" applyBorder="1" applyAlignment="1">
      <alignment horizontal="right"/>
    </xf>
    <xf numFmtId="0" fontId="14" fillId="2" borderId="15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2" fillId="2" borderId="5" xfId="1" applyNumberFormat="1" applyFont="1" applyFill="1" applyBorder="1"/>
    <xf numFmtId="167" fontId="4" fillId="2" borderId="3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/>
    <xf numFmtId="167" fontId="4" fillId="2" borderId="5" xfId="1" applyNumberFormat="1" applyFont="1" applyFill="1" applyBorder="1" applyAlignment="1">
      <alignment horizontal="right"/>
    </xf>
    <xf numFmtId="167" fontId="3" fillId="2" borderId="10" xfId="1" applyNumberFormat="1" applyFont="1" applyFill="1" applyBorder="1" applyAlignment="1">
      <alignment horizontal="right"/>
    </xf>
    <xf numFmtId="167" fontId="3" fillId="2" borderId="5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5" fontId="6" fillId="2" borderId="0" xfId="1" applyNumberFormat="1" applyFont="1" applyFill="1" applyBorder="1"/>
    <xf numFmtId="164" fontId="21" fillId="2" borderId="4" xfId="1" applyNumberFormat="1" applyFont="1" applyFill="1" applyBorder="1"/>
    <xf numFmtId="164" fontId="22" fillId="2" borderId="0" xfId="1" applyNumberFormat="1" applyFont="1" applyFill="1" applyBorder="1" applyAlignment="1">
      <alignment horizontal="right"/>
    </xf>
    <xf numFmtId="164" fontId="13" fillId="2" borderId="0" xfId="1" applyNumberFormat="1" applyFont="1" applyFill="1" applyBorder="1"/>
    <xf numFmtId="164" fontId="13" fillId="2" borderId="11" xfId="1" applyNumberFormat="1" applyFont="1" applyFill="1" applyBorder="1"/>
    <xf numFmtId="164" fontId="13" fillId="2" borderId="15" xfId="1" applyNumberFormat="1" applyFont="1" applyFill="1" applyBorder="1"/>
    <xf numFmtId="167" fontId="3" fillId="2" borderId="0" xfId="1" applyNumberFormat="1" applyFont="1" applyFill="1" applyBorder="1" applyAlignment="1"/>
    <xf numFmtId="167" fontId="4" fillId="2" borderId="8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4" fillId="2" borderId="12" xfId="1" applyNumberFormat="1" applyFont="1" applyFill="1" applyBorder="1"/>
    <xf numFmtId="164" fontId="3" fillId="2" borderId="12" xfId="1" applyNumberFormat="1" applyFont="1" applyFill="1" applyBorder="1" applyAlignment="1">
      <alignment horizontal="right"/>
    </xf>
    <xf numFmtId="1" fontId="4" fillId="2" borderId="15" xfId="1" applyNumberFormat="1" applyFont="1" applyFill="1" applyBorder="1" applyAlignment="1">
      <alignment horizontal="center"/>
    </xf>
    <xf numFmtId="165" fontId="3" fillId="2" borderId="3" xfId="1" applyNumberFormat="1" applyFont="1" applyFill="1" applyBorder="1"/>
    <xf numFmtId="165" fontId="4" fillId="2" borderId="5" xfId="1" applyNumberFormat="1" applyFont="1" applyFill="1" applyBorder="1"/>
    <xf numFmtId="9" fontId="3" fillId="2" borderId="0" xfId="6" applyFont="1" applyFill="1"/>
    <xf numFmtId="4" fontId="3" fillId="2" borderId="0" xfId="1" applyNumberFormat="1" applyFont="1" applyFill="1" applyAlignment="1">
      <alignment horizontal="right" vertical="center"/>
    </xf>
    <xf numFmtId="10" fontId="3" fillId="2" borderId="0" xfId="1" applyNumberFormat="1" applyFont="1" applyFill="1"/>
    <xf numFmtId="166" fontId="9" fillId="2" borderId="0" xfId="1" applyNumberFormat="1" applyFont="1" applyFill="1"/>
    <xf numFmtId="0" fontId="6" fillId="2" borderId="0" xfId="7" applyFont="1" applyFill="1"/>
    <xf numFmtId="170" fontId="3" fillId="2" borderId="0" xfId="1" applyNumberFormat="1" applyFont="1" applyFill="1"/>
    <xf numFmtId="4" fontId="15" fillId="2" borderId="0" xfId="1" applyNumberFormat="1" applyFont="1" applyFill="1" applyBorder="1" applyAlignment="1">
      <alignment horizontal="right" vertical="center" wrapText="1"/>
    </xf>
    <xf numFmtId="165" fontId="4" fillId="2" borderId="8" xfId="1" applyNumberFormat="1" applyFont="1" applyFill="1" applyBorder="1" applyAlignment="1"/>
    <xf numFmtId="164" fontId="4" fillId="2" borderId="0" xfId="1" applyNumberFormat="1" applyFont="1" applyFill="1" applyAlignment="1"/>
    <xf numFmtId="164" fontId="10" fillId="2" borderId="0" xfId="1" applyNumberFormat="1" applyFont="1" applyFill="1" applyAlignment="1"/>
    <xf numFmtId="164" fontId="4" fillId="2" borderId="4" xfId="1" applyNumberFormat="1" applyFont="1" applyFill="1" applyBorder="1" applyAlignment="1"/>
    <xf numFmtId="165" fontId="3" fillId="2" borderId="15" xfId="1" applyNumberFormat="1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right"/>
    </xf>
    <xf numFmtId="164" fontId="9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"/>
    </xf>
    <xf numFmtId="170" fontId="3" fillId="2" borderId="0" xfId="1" applyNumberFormat="1" applyFont="1" applyFill="1" applyAlignment="1">
      <alignment horizontal="centerContinuous"/>
    </xf>
    <xf numFmtId="164" fontId="4" fillId="2" borderId="0" xfId="1" applyNumberFormat="1" applyFont="1" applyFill="1" applyAlignment="1">
      <alignment horizontal="centerContinuous"/>
    </xf>
    <xf numFmtId="4" fontId="3" fillId="2" borderId="0" xfId="1" applyNumberFormat="1" applyFont="1" applyFill="1" applyAlignment="1">
      <alignment horizontal="center"/>
    </xf>
    <xf numFmtId="170" fontId="3" fillId="2" borderId="0" xfId="1" applyNumberFormat="1" applyFont="1" applyFill="1" applyAlignment="1">
      <alignment horizontal="center"/>
    </xf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23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23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12" fillId="2" borderId="0" xfId="1" applyNumberFormat="1" applyFont="1" applyFill="1" applyAlignment="1">
      <alignment horizontal="center"/>
    </xf>
    <xf numFmtId="164" fontId="16" fillId="2" borderId="0" xfId="1" applyNumberFormat="1" applyFont="1" applyFill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Border="1"/>
    <xf numFmtId="164" fontId="4" fillId="2" borderId="3" xfId="1" applyNumberFormat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/>
    <xf numFmtId="164" fontId="20" fillId="2" borderId="0" xfId="1" applyNumberFormat="1" applyFont="1" applyFill="1" applyAlignment="1">
      <alignment horizontal="left"/>
    </xf>
  </cellXfs>
  <cellStyles count="11">
    <cellStyle name="Comma 2" xfId="4"/>
    <cellStyle name="Millares [0]_Modelo" xfId="3"/>
    <cellStyle name="Normal" xfId="0" builtinId="0"/>
    <cellStyle name="Normal 2" xfId="1"/>
    <cellStyle name="Normal 2 2 2" xfId="9"/>
    <cellStyle name="Normal 2 2 3" xfId="10"/>
    <cellStyle name="Normal 3" xfId="5"/>
    <cellStyle name="Normal 31 2" xfId="8"/>
    <cellStyle name="Normal 33" xfId="7"/>
    <cellStyle name="Normal_Modelo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C1:L83"/>
  <sheetViews>
    <sheetView showGridLines="0" tabSelected="1" topLeftCell="A25" zoomScale="80" zoomScaleNormal="80" zoomScalePageLayoutView="80" workbookViewId="0">
      <selection activeCell="H60" sqref="H60"/>
    </sheetView>
  </sheetViews>
  <sheetFormatPr defaultColWidth="11.42578125" defaultRowHeight="14.25" x14ac:dyDescent="0.3"/>
  <cols>
    <col min="1" max="1" width="2" style="26" customWidth="1"/>
    <col min="2" max="2" width="2.28515625" style="26" customWidth="1"/>
    <col min="3" max="3" width="1.28515625" style="74" customWidth="1"/>
    <col min="4" max="4" width="2.42578125" style="75" bestFit="1" customWidth="1"/>
    <col min="5" max="5" width="66.7109375" style="26" customWidth="1"/>
    <col min="6" max="7" width="14.42578125" style="26" bestFit="1" customWidth="1"/>
    <col min="8" max="8" width="5.28515625" style="26" bestFit="1" customWidth="1"/>
    <col min="9" max="9" width="2.42578125" style="26" bestFit="1" customWidth="1"/>
    <col min="10" max="10" width="63" style="26" customWidth="1"/>
    <col min="11" max="11" width="13.85546875" style="26" bestFit="1" customWidth="1"/>
    <col min="12" max="12" width="15" style="26" bestFit="1" customWidth="1"/>
    <col min="13" max="16384" width="11.42578125" style="26"/>
  </cols>
  <sheetData>
    <row r="1" spans="3:12" ht="18" x14ac:dyDescent="0.25">
      <c r="C1" s="152" t="s">
        <v>162</v>
      </c>
      <c r="D1" s="152"/>
      <c r="E1" s="152"/>
      <c r="F1" s="152"/>
      <c r="G1" s="152"/>
    </row>
    <row r="2" spans="3:12" ht="13.5" x14ac:dyDescent="0.25">
      <c r="C2" s="27"/>
      <c r="D2" s="28"/>
      <c r="E2" s="29"/>
      <c r="F2" s="29"/>
      <c r="G2" s="29"/>
    </row>
    <row r="3" spans="3:12" ht="15" x14ac:dyDescent="0.25">
      <c r="C3" s="153" t="s">
        <v>163</v>
      </c>
      <c r="D3" s="153"/>
      <c r="E3" s="153"/>
      <c r="F3" s="153"/>
      <c r="G3" s="153"/>
    </row>
    <row r="4" spans="3:12" ht="15" x14ac:dyDescent="0.25">
      <c r="C4" s="154" t="s">
        <v>164</v>
      </c>
      <c r="D4" s="154"/>
      <c r="E4" s="154"/>
      <c r="F4" s="154"/>
      <c r="G4" s="154"/>
    </row>
    <row r="5" spans="3:12" ht="13.5" x14ac:dyDescent="0.25">
      <c r="C5" s="27"/>
      <c r="D5" s="30"/>
      <c r="E5" s="29"/>
      <c r="F5" s="29"/>
      <c r="G5" s="29"/>
      <c r="H5" s="29"/>
      <c r="I5" s="29"/>
      <c r="J5" s="29"/>
    </row>
    <row r="6" spans="3:12" ht="13.5" x14ac:dyDescent="0.25">
      <c r="C6" s="27"/>
      <c r="D6" s="30"/>
      <c r="E6" s="29"/>
      <c r="F6" s="29"/>
      <c r="G6" s="31"/>
      <c r="H6" s="29"/>
      <c r="I6" s="29"/>
      <c r="J6" s="29"/>
    </row>
    <row r="7" spans="3:12" s="36" customFormat="1" ht="12.75" customHeight="1" x14ac:dyDescent="0.3">
      <c r="C7" s="32"/>
      <c r="D7" s="33"/>
      <c r="E7" s="34"/>
      <c r="F7" s="35"/>
      <c r="G7" s="35"/>
      <c r="H7" s="32"/>
      <c r="I7" s="76"/>
      <c r="J7" s="34"/>
      <c r="K7" s="35"/>
      <c r="L7" s="35"/>
    </row>
    <row r="8" spans="3:12" s="36" customFormat="1" ht="12.75" customHeight="1" x14ac:dyDescent="0.3">
      <c r="C8" s="37"/>
      <c r="D8" s="38"/>
      <c r="E8" s="39" t="s">
        <v>165</v>
      </c>
      <c r="F8" s="40" t="s">
        <v>0</v>
      </c>
      <c r="G8" s="40" t="s">
        <v>166</v>
      </c>
      <c r="H8" s="37"/>
      <c r="I8" s="77"/>
      <c r="J8" s="39" t="s">
        <v>168</v>
      </c>
      <c r="K8" s="40" t="s">
        <v>0</v>
      </c>
      <c r="L8" s="78" t="s">
        <v>166</v>
      </c>
    </row>
    <row r="9" spans="3:12" ht="12.75" customHeight="1" x14ac:dyDescent="0.25">
      <c r="C9" s="41"/>
      <c r="D9" s="42"/>
      <c r="E9" s="31"/>
      <c r="F9" s="43"/>
      <c r="G9" s="43"/>
      <c r="H9" s="32"/>
      <c r="I9" s="79"/>
      <c r="J9" s="80"/>
      <c r="K9" s="43"/>
      <c r="L9" s="81"/>
    </row>
    <row r="10" spans="3:12" s="46" customFormat="1" ht="12.75" customHeight="1" x14ac:dyDescent="0.3">
      <c r="C10" s="4" t="s">
        <v>1</v>
      </c>
      <c r="D10" s="2"/>
      <c r="E10" s="5" t="s">
        <v>2</v>
      </c>
      <c r="F10" s="45">
        <v>33681455.960000001</v>
      </c>
      <c r="G10" s="45">
        <v>34070901.230000004</v>
      </c>
      <c r="H10" s="4" t="s">
        <v>1</v>
      </c>
      <c r="I10" s="9"/>
      <c r="J10" s="20" t="s">
        <v>58</v>
      </c>
      <c r="K10" s="45">
        <v>24667274.569999978</v>
      </c>
      <c r="L10" s="45">
        <v>27193138.98999998</v>
      </c>
    </row>
    <row r="11" spans="3:12" s="46" customFormat="1" ht="12.75" customHeight="1" x14ac:dyDescent="0.3">
      <c r="C11" s="4" t="s">
        <v>3</v>
      </c>
      <c r="D11" s="2"/>
      <c r="E11" s="5" t="s">
        <v>4</v>
      </c>
      <c r="F11" s="47">
        <v>20184790.34</v>
      </c>
      <c r="G11" s="48">
        <v>20684217.82</v>
      </c>
      <c r="H11" s="4" t="s">
        <v>59</v>
      </c>
      <c r="I11" s="9"/>
      <c r="J11" s="20" t="s">
        <v>60</v>
      </c>
      <c r="K11" s="82">
        <v>2719181.9299999792</v>
      </c>
      <c r="L11" s="83">
        <v>3612090.2599999802</v>
      </c>
    </row>
    <row r="12" spans="3:12" s="46" customFormat="1" ht="12.75" customHeight="1" x14ac:dyDescent="0.3">
      <c r="C12" s="4"/>
      <c r="D12" s="2" t="s">
        <v>5</v>
      </c>
      <c r="E12" s="2" t="s">
        <v>6</v>
      </c>
      <c r="F12" s="49">
        <v>69185.59</v>
      </c>
      <c r="G12" s="50">
        <v>70883.73</v>
      </c>
      <c r="H12" s="4" t="s">
        <v>3</v>
      </c>
      <c r="I12" s="11"/>
      <c r="J12" s="20" t="s">
        <v>61</v>
      </c>
      <c r="K12" s="84">
        <v>189038.93</v>
      </c>
      <c r="L12" s="85">
        <v>189038.93</v>
      </c>
    </row>
    <row r="13" spans="3:12" s="51" customFormat="1" ht="12.75" customHeight="1" x14ac:dyDescent="0.25">
      <c r="C13" s="4"/>
      <c r="D13" s="2" t="s">
        <v>7</v>
      </c>
      <c r="E13" s="2" t="s">
        <v>8</v>
      </c>
      <c r="F13" s="49">
        <v>614013.69999999995</v>
      </c>
      <c r="G13" s="50">
        <v>1228027.3999999994</v>
      </c>
      <c r="H13" s="4"/>
      <c r="I13" s="11" t="s">
        <v>30</v>
      </c>
      <c r="J13" s="21" t="s">
        <v>62</v>
      </c>
      <c r="K13" s="52">
        <v>189038.93</v>
      </c>
      <c r="L13" s="86">
        <v>189038.93</v>
      </c>
    </row>
    <row r="14" spans="3:12" s="51" customFormat="1" ht="12.75" customHeight="1" x14ac:dyDescent="0.25">
      <c r="C14" s="4"/>
      <c r="D14" s="2" t="s">
        <v>9</v>
      </c>
      <c r="E14" s="2" t="s">
        <v>10</v>
      </c>
      <c r="F14" s="49">
        <v>4934331.2300000004</v>
      </c>
      <c r="G14" s="50">
        <v>4084834.06</v>
      </c>
      <c r="H14" s="4" t="s">
        <v>19</v>
      </c>
      <c r="I14" s="11"/>
      <c r="J14" s="20" t="s">
        <v>63</v>
      </c>
      <c r="K14" s="84">
        <v>550198.13</v>
      </c>
      <c r="L14" s="85">
        <v>1911074.19</v>
      </c>
    </row>
    <row r="15" spans="3:12" s="51" customFormat="1" ht="12.75" customHeight="1" x14ac:dyDescent="0.25">
      <c r="C15" s="4"/>
      <c r="D15" s="2" t="s">
        <v>11</v>
      </c>
      <c r="E15" s="2" t="s">
        <v>12</v>
      </c>
      <c r="F15" s="49">
        <v>6379678.7999999998</v>
      </c>
      <c r="G15" s="50">
        <v>6236585.7199999997</v>
      </c>
      <c r="H15" s="4"/>
      <c r="I15" s="11" t="s">
        <v>30</v>
      </c>
      <c r="J15" s="21" t="s">
        <v>64</v>
      </c>
      <c r="K15" s="50">
        <v>550198.13</v>
      </c>
      <c r="L15" s="52">
        <v>1911074.19</v>
      </c>
    </row>
    <row r="16" spans="3:12" s="51" customFormat="1" ht="12.75" customHeight="1" x14ac:dyDescent="0.25">
      <c r="C16" s="4"/>
      <c r="D16" s="2" t="s">
        <v>13</v>
      </c>
      <c r="E16" s="2" t="s">
        <v>14</v>
      </c>
      <c r="F16" s="49">
        <v>8116194.7599999998</v>
      </c>
      <c r="G16" s="50">
        <v>9014074.8800000008</v>
      </c>
      <c r="H16" s="4"/>
      <c r="I16" s="11" t="s">
        <v>21</v>
      </c>
      <c r="J16" s="21" t="s">
        <v>65</v>
      </c>
      <c r="K16" s="87" t="s">
        <v>66</v>
      </c>
      <c r="L16" s="87" t="s">
        <v>66</v>
      </c>
    </row>
    <row r="17" spans="3:12" s="51" customFormat="1" ht="12.75" customHeight="1" x14ac:dyDescent="0.25">
      <c r="C17" s="4"/>
      <c r="D17" s="2" t="s">
        <v>15</v>
      </c>
      <c r="E17" s="2" t="s">
        <v>16</v>
      </c>
      <c r="F17" s="49">
        <v>71386.259999999995</v>
      </c>
      <c r="G17" s="52">
        <v>49812.03</v>
      </c>
      <c r="H17" s="4" t="s">
        <v>67</v>
      </c>
      <c r="I17" s="11"/>
      <c r="J17" s="20" t="s">
        <v>68</v>
      </c>
      <c r="K17" s="84">
        <v>2872853.2</v>
      </c>
      <c r="L17" s="85">
        <v>3318312.6399999997</v>
      </c>
    </row>
    <row r="18" spans="3:12" s="51" customFormat="1" ht="12.75" customHeight="1" x14ac:dyDescent="0.25">
      <c r="C18" s="4" t="s">
        <v>19</v>
      </c>
      <c r="D18" s="2"/>
      <c r="E18" s="5" t="s">
        <v>20</v>
      </c>
      <c r="F18" s="53">
        <v>4635615.38</v>
      </c>
      <c r="G18" s="53">
        <v>4665960.05</v>
      </c>
      <c r="H18" s="4" t="s">
        <v>32</v>
      </c>
      <c r="I18" s="11"/>
      <c r="J18" s="20" t="s">
        <v>69</v>
      </c>
      <c r="K18" s="84">
        <v>-892908.3300000208</v>
      </c>
      <c r="L18" s="85">
        <v>-1806335.5000000198</v>
      </c>
    </row>
    <row r="19" spans="3:12" s="51" customFormat="1" ht="12.75" customHeight="1" x14ac:dyDescent="0.25">
      <c r="C19" s="4"/>
      <c r="D19" s="2" t="s">
        <v>21</v>
      </c>
      <c r="E19" s="2" t="s">
        <v>22</v>
      </c>
      <c r="F19" s="54">
        <v>1090797.93</v>
      </c>
      <c r="G19" s="54">
        <v>1163335.32</v>
      </c>
      <c r="H19" s="4"/>
      <c r="I19" s="11"/>
      <c r="J19" s="20"/>
      <c r="K19" s="84"/>
      <c r="L19" s="85"/>
    </row>
    <row r="20" spans="3:12" s="51" customFormat="1" ht="12.75" customHeight="1" x14ac:dyDescent="0.25">
      <c r="C20" s="4"/>
      <c r="D20" s="2" t="s">
        <v>5</v>
      </c>
      <c r="E20" s="2" t="s">
        <v>23</v>
      </c>
      <c r="F20" s="55">
        <v>1131416.95</v>
      </c>
      <c r="G20" s="54">
        <v>941363.24</v>
      </c>
      <c r="H20" s="4" t="s">
        <v>155</v>
      </c>
      <c r="I20" s="11"/>
      <c r="J20" s="20" t="s">
        <v>169</v>
      </c>
      <c r="K20" s="88">
        <v>0</v>
      </c>
      <c r="L20" s="85">
        <v>-1756.09</v>
      </c>
    </row>
    <row r="21" spans="3:12" s="51" customFormat="1" ht="12.75" customHeight="1" x14ac:dyDescent="0.25">
      <c r="C21" s="4"/>
      <c r="D21" s="2" t="s">
        <v>9</v>
      </c>
      <c r="E21" s="2" t="s">
        <v>25</v>
      </c>
      <c r="F21" s="55">
        <v>388553.67</v>
      </c>
      <c r="G21" s="54">
        <v>340283.71</v>
      </c>
      <c r="H21" s="4" t="s">
        <v>3</v>
      </c>
      <c r="I21" s="11"/>
      <c r="J21" s="20" t="s">
        <v>70</v>
      </c>
      <c r="K21" s="88">
        <v>0</v>
      </c>
      <c r="L21" s="85">
        <v>-1756.09</v>
      </c>
    </row>
    <row r="22" spans="3:12" s="51" customFormat="1" ht="12.75" customHeight="1" x14ac:dyDescent="0.25">
      <c r="C22" s="4"/>
      <c r="D22" s="2" t="s">
        <v>11</v>
      </c>
      <c r="E22" s="2" t="s">
        <v>26</v>
      </c>
      <c r="F22" s="55">
        <v>1789314.62</v>
      </c>
      <c r="G22" s="54">
        <v>1982461.81</v>
      </c>
      <c r="H22" s="4"/>
      <c r="I22" s="11" t="s">
        <v>30</v>
      </c>
      <c r="J22" s="21" t="s">
        <v>70</v>
      </c>
      <c r="K22" s="87">
        <v>0</v>
      </c>
      <c r="L22" s="52">
        <v>-1756.09</v>
      </c>
    </row>
    <row r="23" spans="3:12" s="51" customFormat="1" ht="12.75" customHeight="1" x14ac:dyDescent="0.25">
      <c r="C23" s="4"/>
      <c r="D23" s="2" t="s">
        <v>15</v>
      </c>
      <c r="E23" s="2" t="s">
        <v>27</v>
      </c>
      <c r="F23" s="55">
        <v>235532.21</v>
      </c>
      <c r="G23" s="54">
        <v>238515.97</v>
      </c>
      <c r="H23" s="4"/>
      <c r="I23" s="11"/>
      <c r="J23" s="21"/>
      <c r="K23" s="84"/>
      <c r="L23" s="85"/>
    </row>
    <row r="24" spans="3:12" s="51" customFormat="1" ht="12.75" customHeight="1" x14ac:dyDescent="0.25">
      <c r="C24" s="4" t="s">
        <v>28</v>
      </c>
      <c r="D24" s="2"/>
      <c r="E24" s="5" t="s">
        <v>29</v>
      </c>
      <c r="F24" s="53">
        <v>3443865.13</v>
      </c>
      <c r="G24" s="53">
        <v>3443865.13</v>
      </c>
      <c r="H24" s="4" t="s">
        <v>71</v>
      </c>
      <c r="I24" s="11"/>
      <c r="J24" s="20" t="s">
        <v>72</v>
      </c>
      <c r="K24" s="84">
        <v>21948092.640000001</v>
      </c>
      <c r="L24" s="85">
        <v>23582804.82</v>
      </c>
    </row>
    <row r="25" spans="3:12" s="51" customFormat="1" ht="12.75" customHeight="1" x14ac:dyDescent="0.25">
      <c r="C25" s="4"/>
      <c r="D25" s="2" t="s">
        <v>30</v>
      </c>
      <c r="E25" s="2" t="s">
        <v>31</v>
      </c>
      <c r="F25" s="56">
        <v>3443865.13</v>
      </c>
      <c r="G25" s="50">
        <v>3443865.13</v>
      </c>
      <c r="H25" s="4"/>
      <c r="I25" s="11" t="s">
        <v>30</v>
      </c>
      <c r="J25" s="21" t="s">
        <v>73</v>
      </c>
      <c r="K25" s="89">
        <v>21751024.41</v>
      </c>
      <c r="L25" s="52">
        <v>23314002.550000001</v>
      </c>
    </row>
    <row r="26" spans="3:12" s="51" customFormat="1" ht="12.75" customHeight="1" x14ac:dyDescent="0.25">
      <c r="C26" s="4" t="s">
        <v>32</v>
      </c>
      <c r="D26" s="2"/>
      <c r="E26" s="5" t="s">
        <v>33</v>
      </c>
      <c r="F26" s="53">
        <v>5417185.1100000003</v>
      </c>
      <c r="G26" s="53">
        <v>5276858.2299999995</v>
      </c>
      <c r="H26" s="4"/>
      <c r="I26" s="11" t="s">
        <v>21</v>
      </c>
      <c r="J26" s="21" t="s">
        <v>74</v>
      </c>
      <c r="K26" s="89">
        <v>16935.52</v>
      </c>
      <c r="L26" s="52">
        <v>13597.06</v>
      </c>
    </row>
    <row r="27" spans="3:12" s="51" customFormat="1" ht="12.75" customHeight="1" x14ac:dyDescent="0.25">
      <c r="C27" s="4"/>
      <c r="D27" s="2" t="s">
        <v>30</v>
      </c>
      <c r="E27" s="2" t="s">
        <v>31</v>
      </c>
      <c r="F27" s="54">
        <v>1022.19</v>
      </c>
      <c r="G27" s="54">
        <v>580740.06000000006</v>
      </c>
      <c r="H27" s="4"/>
      <c r="I27" s="11" t="s">
        <v>5</v>
      </c>
      <c r="J27" s="21" t="s">
        <v>75</v>
      </c>
      <c r="K27" s="89">
        <v>180132.71</v>
      </c>
      <c r="L27" s="52">
        <v>255205.21</v>
      </c>
    </row>
    <row r="28" spans="3:12" s="51" customFormat="1" ht="12.75" customHeight="1" x14ac:dyDescent="0.3">
      <c r="C28" s="4"/>
      <c r="D28" s="2" t="s">
        <v>21</v>
      </c>
      <c r="E28" s="2" t="s">
        <v>34</v>
      </c>
      <c r="F28" s="54">
        <v>5025162.42</v>
      </c>
      <c r="G28" s="54">
        <v>4350515.6399999997</v>
      </c>
      <c r="H28" s="90"/>
      <c r="I28" s="91"/>
      <c r="J28" s="92"/>
      <c r="K28" s="93"/>
      <c r="L28" s="94"/>
    </row>
    <row r="29" spans="3:12" s="51" customFormat="1" ht="12.75" customHeight="1" x14ac:dyDescent="0.25">
      <c r="C29" s="4"/>
      <c r="D29" s="2" t="s">
        <v>35</v>
      </c>
      <c r="E29" s="2" t="s">
        <v>36</v>
      </c>
      <c r="F29" s="54">
        <v>391000.5</v>
      </c>
      <c r="G29" s="54">
        <v>345602.53</v>
      </c>
      <c r="H29" s="4" t="s">
        <v>37</v>
      </c>
      <c r="I29" s="11"/>
      <c r="J29" s="20" t="s">
        <v>76</v>
      </c>
      <c r="K29" s="45">
        <v>6524022.0999999996</v>
      </c>
      <c r="L29" s="45">
        <v>6248491.5800000001</v>
      </c>
    </row>
    <row r="30" spans="3:12" s="51" customFormat="1" ht="12.75" customHeight="1" x14ac:dyDescent="0.3">
      <c r="C30" s="14"/>
      <c r="D30" s="57"/>
      <c r="E30" s="57"/>
      <c r="F30" s="56"/>
      <c r="G30" s="56"/>
      <c r="H30" s="4" t="s">
        <v>3</v>
      </c>
      <c r="I30" s="11"/>
      <c r="J30" s="20" t="s">
        <v>77</v>
      </c>
      <c r="K30" s="84">
        <v>131559.93</v>
      </c>
      <c r="L30" s="85">
        <v>163838.6</v>
      </c>
    </row>
    <row r="31" spans="3:12" s="46" customFormat="1" ht="12.75" customHeight="1" x14ac:dyDescent="0.3">
      <c r="C31" s="4" t="s">
        <v>37</v>
      </c>
      <c r="D31" s="2"/>
      <c r="E31" s="5" t="s">
        <v>38</v>
      </c>
      <c r="F31" s="45">
        <v>37123389.990000002</v>
      </c>
      <c r="G31" s="45">
        <v>39329918.839999996</v>
      </c>
      <c r="H31" s="4"/>
      <c r="I31" s="11" t="s">
        <v>7</v>
      </c>
      <c r="J31" s="21" t="s">
        <v>78</v>
      </c>
      <c r="K31" s="95">
        <v>131559.93</v>
      </c>
      <c r="L31" s="52">
        <v>163838.6</v>
      </c>
    </row>
    <row r="32" spans="3:12" s="51" customFormat="1" ht="12.75" customHeight="1" x14ac:dyDescent="0.25">
      <c r="C32" s="4" t="s">
        <v>39</v>
      </c>
      <c r="D32" s="2"/>
      <c r="E32" s="5" t="s">
        <v>40</v>
      </c>
      <c r="F32" s="53">
        <v>519832.32000000001</v>
      </c>
      <c r="G32" s="53">
        <v>313609.15000000002</v>
      </c>
      <c r="H32" s="4" t="s">
        <v>39</v>
      </c>
      <c r="I32" s="11"/>
      <c r="J32" s="20" t="s">
        <v>79</v>
      </c>
      <c r="K32" s="84">
        <v>6392462.1699999999</v>
      </c>
      <c r="L32" s="85">
        <v>6084652.9800000004</v>
      </c>
    </row>
    <row r="33" spans="3:12" s="51" customFormat="1" ht="12.75" customHeight="1" x14ac:dyDescent="0.25">
      <c r="C33" s="4"/>
      <c r="D33" s="2" t="s">
        <v>30</v>
      </c>
      <c r="E33" s="2" t="s">
        <v>41</v>
      </c>
      <c r="F33" s="56">
        <v>519832.32000000001</v>
      </c>
      <c r="G33" s="56">
        <v>313609.15000000002</v>
      </c>
      <c r="H33" s="4"/>
      <c r="I33" s="11" t="s">
        <v>5</v>
      </c>
      <c r="J33" s="21" t="s">
        <v>80</v>
      </c>
      <c r="K33" s="50">
        <v>6392462.1699999999</v>
      </c>
      <c r="L33" s="52">
        <v>6084652.9800000004</v>
      </c>
    </row>
    <row r="34" spans="3:12" s="51" customFormat="1" ht="12.75" hidden="1" customHeight="1" x14ac:dyDescent="0.25">
      <c r="C34" s="4"/>
      <c r="D34" s="2"/>
      <c r="E34" s="2"/>
      <c r="F34" s="56"/>
      <c r="G34" s="56"/>
      <c r="H34" s="4"/>
      <c r="I34" s="11"/>
      <c r="J34" s="20"/>
      <c r="K34" s="50"/>
      <c r="L34" s="85"/>
    </row>
    <row r="35" spans="3:12" s="51" customFormat="1" ht="12.75" customHeight="1" x14ac:dyDescent="0.25">
      <c r="C35" s="4" t="s">
        <v>19</v>
      </c>
      <c r="D35" s="2"/>
      <c r="E35" s="5" t="s">
        <v>42</v>
      </c>
      <c r="F35" s="53">
        <v>32298418.890000001</v>
      </c>
      <c r="G35" s="53">
        <v>28026743.260000002</v>
      </c>
      <c r="H35" s="4" t="s">
        <v>81</v>
      </c>
      <c r="I35" s="11"/>
      <c r="J35" s="20" t="s">
        <v>82</v>
      </c>
      <c r="K35" s="45">
        <v>39613549.280000001</v>
      </c>
      <c r="L35" s="96">
        <v>39959189.5</v>
      </c>
    </row>
    <row r="36" spans="3:12" s="51" customFormat="1" ht="12.75" customHeight="1" x14ac:dyDescent="0.25">
      <c r="C36" s="4"/>
      <c r="D36" s="2" t="s">
        <v>30</v>
      </c>
      <c r="E36" s="2" t="s">
        <v>43</v>
      </c>
      <c r="F36" s="54">
        <v>29496327.550000001</v>
      </c>
      <c r="G36" s="56">
        <v>25052186.48</v>
      </c>
      <c r="H36" s="4" t="s">
        <v>19</v>
      </c>
      <c r="I36" s="11"/>
      <c r="J36" s="24" t="s">
        <v>83</v>
      </c>
      <c r="K36" s="84">
        <v>2623463.17</v>
      </c>
      <c r="L36" s="85">
        <v>7391258.6200000001</v>
      </c>
    </row>
    <row r="37" spans="3:12" s="51" customFormat="1" ht="12.75" customHeight="1" x14ac:dyDescent="0.25">
      <c r="C37" s="4"/>
      <c r="D37" s="8"/>
      <c r="E37" s="2" t="s">
        <v>44</v>
      </c>
      <c r="F37" s="54">
        <v>4283209.55</v>
      </c>
      <c r="G37" s="54">
        <v>3385069.27</v>
      </c>
      <c r="H37" s="4"/>
      <c r="I37" s="11" t="s">
        <v>30</v>
      </c>
      <c r="J37" s="21" t="s">
        <v>84</v>
      </c>
      <c r="K37" s="87">
        <v>0</v>
      </c>
      <c r="L37" s="52">
        <v>1976770.07</v>
      </c>
    </row>
    <row r="38" spans="3:12" s="51" customFormat="1" ht="12.75" customHeight="1" x14ac:dyDescent="0.25">
      <c r="C38" s="4"/>
      <c r="D38" s="8"/>
      <c r="E38" s="2" t="s">
        <v>45</v>
      </c>
      <c r="F38" s="54">
        <v>24138660.43</v>
      </c>
      <c r="G38" s="54">
        <v>21008244.77</v>
      </c>
      <c r="H38" s="4"/>
      <c r="I38" s="11" t="s">
        <v>5</v>
      </c>
      <c r="J38" s="21" t="s">
        <v>80</v>
      </c>
      <c r="K38" s="50">
        <v>2623463.17</v>
      </c>
      <c r="L38" s="52">
        <v>5414488.5499999998</v>
      </c>
    </row>
    <row r="39" spans="3:12" s="46" customFormat="1" ht="12.75" customHeight="1" x14ac:dyDescent="0.3">
      <c r="C39" s="4"/>
      <c r="D39" s="8"/>
      <c r="E39" s="2" t="s">
        <v>46</v>
      </c>
      <c r="F39" s="54">
        <v>1074457.57</v>
      </c>
      <c r="G39" s="54">
        <v>658872.43999999994</v>
      </c>
      <c r="H39" s="4" t="s">
        <v>67</v>
      </c>
      <c r="I39" s="11"/>
      <c r="J39" s="24" t="s">
        <v>85</v>
      </c>
      <c r="K39" s="84">
        <v>889032.97</v>
      </c>
      <c r="L39" s="85">
        <v>1293792.71</v>
      </c>
    </row>
    <row r="40" spans="3:12" s="46" customFormat="1" ht="12.75" customHeight="1" x14ac:dyDescent="0.3">
      <c r="C40" s="4"/>
      <c r="D40" s="2" t="s">
        <v>21</v>
      </c>
      <c r="E40" s="2" t="s">
        <v>47</v>
      </c>
      <c r="F40" s="54">
        <v>174303.96</v>
      </c>
      <c r="G40" s="54">
        <v>244392.71</v>
      </c>
      <c r="H40" s="4"/>
      <c r="I40" s="11" t="s">
        <v>21</v>
      </c>
      <c r="J40" s="22" t="s">
        <v>86</v>
      </c>
      <c r="K40" s="50">
        <v>883002.69</v>
      </c>
      <c r="L40" s="52">
        <v>1293792.71</v>
      </c>
    </row>
    <row r="41" spans="3:12" s="46" customFormat="1" ht="12.75" customHeight="1" x14ac:dyDescent="0.3">
      <c r="C41" s="4"/>
      <c r="D41" s="2" t="s">
        <v>7</v>
      </c>
      <c r="E41" s="2" t="s">
        <v>48</v>
      </c>
      <c r="F41" s="54">
        <v>2404071.27</v>
      </c>
      <c r="G41" s="54">
        <v>1993400.34</v>
      </c>
      <c r="H41" s="4"/>
      <c r="I41" s="11" t="s">
        <v>7</v>
      </c>
      <c r="J41" s="22" t="s">
        <v>87</v>
      </c>
      <c r="K41" s="52">
        <v>6030.28</v>
      </c>
      <c r="L41" s="87">
        <v>0</v>
      </c>
    </row>
    <row r="42" spans="3:12" s="46" customFormat="1" ht="12.75" customHeight="1" x14ac:dyDescent="0.3">
      <c r="C42" s="4"/>
      <c r="D42" s="2" t="s">
        <v>35</v>
      </c>
      <c r="E42" s="2" t="s">
        <v>49</v>
      </c>
      <c r="F42" s="54">
        <v>1099.6199999999999</v>
      </c>
      <c r="G42" s="54">
        <v>6282.57</v>
      </c>
      <c r="H42" s="4"/>
      <c r="I42" s="11" t="s">
        <v>35</v>
      </c>
      <c r="J42" s="22" t="s">
        <v>88</v>
      </c>
      <c r="K42" s="87">
        <v>0</v>
      </c>
      <c r="L42" s="87">
        <v>0</v>
      </c>
    </row>
    <row r="43" spans="3:12" s="46" customFormat="1" ht="12.75" customHeight="1" x14ac:dyDescent="0.3">
      <c r="C43" s="4"/>
      <c r="D43" s="2" t="s">
        <v>11</v>
      </c>
      <c r="E43" s="2" t="s">
        <v>50</v>
      </c>
      <c r="F43" s="54">
        <v>222616.49</v>
      </c>
      <c r="G43" s="56">
        <v>730481.16</v>
      </c>
      <c r="H43" s="4" t="s">
        <v>32</v>
      </c>
      <c r="I43" s="11"/>
      <c r="J43" s="24" t="s">
        <v>89</v>
      </c>
      <c r="K43" s="84">
        <v>25370403.690000001</v>
      </c>
      <c r="L43" s="85">
        <v>22722142.289999999</v>
      </c>
    </row>
    <row r="44" spans="3:12" s="46" customFormat="1" ht="12.75" customHeight="1" x14ac:dyDescent="0.3">
      <c r="C44" s="4" t="s">
        <v>24</v>
      </c>
      <c r="D44" s="2"/>
      <c r="E44" s="2"/>
      <c r="F44" s="58">
        <v>83973.14</v>
      </c>
      <c r="G44" s="59">
        <v>0</v>
      </c>
      <c r="H44" s="4"/>
      <c r="I44" s="11" t="s">
        <v>30</v>
      </c>
      <c r="J44" s="21" t="s">
        <v>90</v>
      </c>
      <c r="K44" s="50">
        <v>16926554.350000001</v>
      </c>
      <c r="L44" s="52">
        <v>15731751.5</v>
      </c>
    </row>
    <row r="45" spans="3:12" s="46" customFormat="1" ht="12.75" customHeight="1" x14ac:dyDescent="0.3">
      <c r="C45" s="4"/>
      <c r="D45" s="2" t="s">
        <v>167</v>
      </c>
      <c r="E45" s="2" t="s">
        <v>36</v>
      </c>
      <c r="F45" s="54">
        <v>83973.14</v>
      </c>
      <c r="G45" s="60">
        <v>0</v>
      </c>
      <c r="H45" s="4"/>
      <c r="I45" s="11" t="s">
        <v>21</v>
      </c>
      <c r="J45" s="21" t="s">
        <v>91</v>
      </c>
      <c r="K45" s="50">
        <v>1206031.69</v>
      </c>
      <c r="L45" s="52">
        <v>791821.67</v>
      </c>
    </row>
    <row r="46" spans="3:12" s="46" customFormat="1" ht="12.75" customHeight="1" x14ac:dyDescent="0.3">
      <c r="C46" s="4" t="s">
        <v>32</v>
      </c>
      <c r="D46" s="2"/>
      <c r="E46" s="5" t="s">
        <v>51</v>
      </c>
      <c r="F46" s="61">
        <v>7192.4</v>
      </c>
      <c r="G46" s="53">
        <v>5049135</v>
      </c>
      <c r="H46" s="4"/>
      <c r="I46" s="11" t="s">
        <v>5</v>
      </c>
      <c r="J46" s="21" t="s">
        <v>92</v>
      </c>
      <c r="K46" s="50">
        <v>0</v>
      </c>
      <c r="L46" s="87">
        <v>0</v>
      </c>
    </row>
    <row r="47" spans="3:12" s="46" customFormat="1" ht="12.75" customHeight="1" x14ac:dyDescent="0.3">
      <c r="C47" s="4"/>
      <c r="D47" s="2" t="s">
        <v>35</v>
      </c>
      <c r="E47" s="2" t="s">
        <v>36</v>
      </c>
      <c r="F47" s="62">
        <v>7192.4</v>
      </c>
      <c r="G47" s="56">
        <v>5049135</v>
      </c>
      <c r="H47" s="4"/>
      <c r="I47" s="11" t="s">
        <v>7</v>
      </c>
      <c r="J47" s="21" t="s">
        <v>49</v>
      </c>
      <c r="K47" s="50">
        <v>1389712.36</v>
      </c>
      <c r="L47" s="52">
        <v>1350152.85</v>
      </c>
    </row>
    <row r="48" spans="3:12" s="46" customFormat="1" ht="12.75" customHeight="1" x14ac:dyDescent="0.3">
      <c r="C48" s="4" t="s">
        <v>52</v>
      </c>
      <c r="D48" s="2"/>
      <c r="E48" s="5" t="s">
        <v>53</v>
      </c>
      <c r="F48" s="53">
        <v>1111644.74</v>
      </c>
      <c r="G48" s="53">
        <v>820023.67</v>
      </c>
      <c r="H48" s="4"/>
      <c r="I48" s="11" t="s">
        <v>9</v>
      </c>
      <c r="J48" s="21" t="s">
        <v>93</v>
      </c>
      <c r="K48" s="50">
        <v>2128805.98</v>
      </c>
      <c r="L48" s="52">
        <v>1993824.65</v>
      </c>
    </row>
    <row r="49" spans="3:12" s="46" customFormat="1" ht="12.75" customHeight="1" x14ac:dyDescent="0.3">
      <c r="C49" s="4" t="s">
        <v>54</v>
      </c>
      <c r="D49" s="2"/>
      <c r="E49" s="5" t="s">
        <v>55</v>
      </c>
      <c r="F49" s="53">
        <v>3102328.5</v>
      </c>
      <c r="G49" s="53">
        <v>5120407.76</v>
      </c>
      <c r="H49" s="4"/>
      <c r="I49" s="11" t="s">
        <v>11</v>
      </c>
      <c r="J49" s="21" t="s">
        <v>94</v>
      </c>
      <c r="K49" s="50">
        <v>3719299.31</v>
      </c>
      <c r="L49" s="52">
        <v>2854591.62</v>
      </c>
    </row>
    <row r="50" spans="3:12" s="46" customFormat="1" ht="12.75" customHeight="1" x14ac:dyDescent="0.3">
      <c r="C50" s="63"/>
      <c r="D50" s="64" t="s">
        <v>30</v>
      </c>
      <c r="E50" s="65" t="s">
        <v>56</v>
      </c>
      <c r="F50" s="66">
        <v>3102328.5</v>
      </c>
      <c r="G50" s="66">
        <v>5120407.76</v>
      </c>
      <c r="H50" s="4" t="s">
        <v>52</v>
      </c>
      <c r="I50" s="11"/>
      <c r="J50" s="24" t="s">
        <v>53</v>
      </c>
      <c r="K50" s="84">
        <v>10730649.449999999</v>
      </c>
      <c r="L50" s="85">
        <v>8551995.8800000008</v>
      </c>
    </row>
    <row r="51" spans="3:12" s="36" customFormat="1" ht="12.75" customHeight="1" x14ac:dyDescent="0.3">
      <c r="C51" s="63"/>
      <c r="D51" s="64"/>
      <c r="E51" s="67" t="s">
        <v>57</v>
      </c>
      <c r="F51" s="68">
        <v>70804845.950000003</v>
      </c>
      <c r="G51" s="68">
        <v>73400820.069999993</v>
      </c>
      <c r="H51" s="97"/>
      <c r="I51" s="98"/>
      <c r="J51" s="99" t="s">
        <v>95</v>
      </c>
      <c r="K51" s="68">
        <v>70804845.949999988</v>
      </c>
      <c r="L51" s="68">
        <v>73400820.069999978</v>
      </c>
    </row>
    <row r="52" spans="3:12" s="36" customFormat="1" ht="12.75" customHeight="1" x14ac:dyDescent="0.3">
      <c r="C52" s="69" t="s">
        <v>192</v>
      </c>
      <c r="D52" s="28"/>
      <c r="E52" s="70"/>
    </row>
    <row r="53" spans="3:12" s="36" customFormat="1" ht="12.75" customHeight="1" x14ac:dyDescent="0.3">
      <c r="C53" s="69" t="s">
        <v>193</v>
      </c>
      <c r="D53" s="28"/>
      <c r="E53" s="70"/>
      <c r="F53" s="71"/>
      <c r="G53" s="71"/>
    </row>
    <row r="54" spans="3:12" s="36" customFormat="1" ht="12.75" customHeight="1" x14ac:dyDescent="0.3">
      <c r="C54" s="155"/>
      <c r="D54" s="155"/>
      <c r="E54" s="155"/>
      <c r="F54" s="155"/>
      <c r="G54" s="155"/>
    </row>
    <row r="55" spans="3:12" s="36" customFormat="1" ht="12.75" customHeight="1" x14ac:dyDescent="0.3">
      <c r="C55" s="27"/>
      <c r="D55" s="28"/>
      <c r="E55" s="29"/>
      <c r="F55" s="72"/>
      <c r="G55" s="29"/>
    </row>
    <row r="56" spans="3:12" s="36" customFormat="1" ht="12.75" customHeight="1" x14ac:dyDescent="0.3">
      <c r="C56" s="27"/>
      <c r="D56" s="28"/>
      <c r="E56" s="72"/>
      <c r="F56" s="71"/>
      <c r="G56" s="71"/>
    </row>
    <row r="57" spans="3:12" s="36" customFormat="1" ht="12.75" customHeight="1" x14ac:dyDescent="0.3">
      <c r="C57" s="27"/>
      <c r="D57" s="28"/>
      <c r="E57" s="29"/>
      <c r="F57" s="29"/>
      <c r="G57" s="31"/>
    </row>
    <row r="58" spans="3:12" s="36" customFormat="1" ht="12.75" customHeight="1" x14ac:dyDescent="0.3">
      <c r="C58" s="27"/>
      <c r="D58" s="28"/>
      <c r="E58" s="29"/>
      <c r="F58" s="29"/>
      <c r="G58" s="29"/>
    </row>
    <row r="59" spans="3:12" s="36" customFormat="1" ht="12.75" customHeight="1" x14ac:dyDescent="0.3">
      <c r="C59" s="27"/>
      <c r="D59" s="28"/>
      <c r="E59" s="29"/>
      <c r="F59" s="73"/>
      <c r="G59" s="73"/>
    </row>
    <row r="60" spans="3:12" s="36" customFormat="1" ht="12.75" customHeight="1" x14ac:dyDescent="0.3">
      <c r="C60" s="27"/>
      <c r="D60" s="28"/>
      <c r="E60" s="29"/>
      <c r="F60" s="29"/>
      <c r="G60" s="31"/>
    </row>
    <row r="61" spans="3:12" s="36" customFormat="1" ht="12.75" customHeight="1" x14ac:dyDescent="0.3">
      <c r="C61" s="27"/>
      <c r="D61" s="28"/>
      <c r="E61" s="29"/>
      <c r="F61" s="29"/>
      <c r="G61" s="31"/>
    </row>
    <row r="62" spans="3:12" s="36" customFormat="1" ht="12.75" customHeight="1" x14ac:dyDescent="0.3">
      <c r="C62" s="27"/>
      <c r="D62" s="28"/>
      <c r="E62" s="29"/>
      <c r="F62" s="29"/>
      <c r="G62" s="29"/>
    </row>
    <row r="63" spans="3:12" s="36" customFormat="1" ht="12.75" customHeight="1" x14ac:dyDescent="0.3">
      <c r="C63" s="27"/>
      <c r="D63" s="28"/>
      <c r="E63" s="29"/>
      <c r="F63" s="29"/>
      <c r="G63" s="29"/>
    </row>
    <row r="64" spans="3:12" s="36" customFormat="1" ht="12.75" customHeight="1" x14ac:dyDescent="0.3">
      <c r="C64" s="27"/>
      <c r="D64" s="28"/>
      <c r="E64" s="29"/>
      <c r="F64" s="29"/>
      <c r="G64" s="29"/>
    </row>
    <row r="65" spans="3:7" s="36" customFormat="1" ht="12.75" customHeight="1" x14ac:dyDescent="0.3">
      <c r="C65" s="27"/>
      <c r="D65" s="28"/>
      <c r="E65" s="29"/>
      <c r="F65" s="29"/>
      <c r="G65" s="29"/>
    </row>
    <row r="66" spans="3:7" s="36" customFormat="1" ht="12.75" customHeight="1" x14ac:dyDescent="0.3">
      <c r="C66" s="27"/>
      <c r="D66" s="28"/>
      <c r="E66" s="29"/>
      <c r="F66" s="29"/>
      <c r="G66" s="29"/>
    </row>
    <row r="67" spans="3:7" s="36" customFormat="1" ht="12.75" customHeight="1" x14ac:dyDescent="0.3">
      <c r="C67" s="27"/>
      <c r="D67" s="28"/>
      <c r="E67" s="29"/>
      <c r="F67" s="29"/>
      <c r="G67" s="29"/>
    </row>
    <row r="68" spans="3:7" s="36" customFormat="1" ht="12.75" customHeight="1" x14ac:dyDescent="0.3">
      <c r="C68" s="27"/>
      <c r="D68" s="28"/>
      <c r="E68" s="29"/>
      <c r="F68" s="29"/>
      <c r="G68" s="29"/>
    </row>
    <row r="69" spans="3:7" s="36" customFormat="1" ht="12.75" customHeight="1" x14ac:dyDescent="0.3">
      <c r="C69" s="27"/>
      <c r="D69" s="28"/>
      <c r="E69" s="29"/>
      <c r="F69" s="29"/>
      <c r="G69" s="29"/>
    </row>
    <row r="70" spans="3:7" s="36" customFormat="1" ht="12.75" customHeight="1" x14ac:dyDescent="0.3">
      <c r="C70" s="27"/>
      <c r="D70" s="28"/>
      <c r="E70" s="29"/>
      <c r="F70" s="29"/>
      <c r="G70" s="29"/>
    </row>
    <row r="71" spans="3:7" s="36" customFormat="1" ht="12.75" customHeight="1" x14ac:dyDescent="0.3">
      <c r="C71" s="27"/>
      <c r="D71" s="28"/>
      <c r="E71" s="29"/>
      <c r="F71" s="29"/>
      <c r="G71" s="29"/>
    </row>
    <row r="72" spans="3:7" s="36" customFormat="1" ht="12.75" customHeight="1" x14ac:dyDescent="0.3">
      <c r="C72" s="74"/>
      <c r="D72" s="75"/>
      <c r="E72" s="26"/>
      <c r="F72" s="26"/>
      <c r="G72" s="26"/>
    </row>
    <row r="73" spans="3:7" s="36" customFormat="1" ht="12.75" customHeight="1" x14ac:dyDescent="0.3">
      <c r="C73" s="74"/>
      <c r="D73" s="75"/>
      <c r="E73" s="26"/>
      <c r="F73" s="26"/>
      <c r="G73" s="26"/>
    </row>
    <row r="74" spans="3:7" s="36" customFormat="1" ht="12.75" customHeight="1" x14ac:dyDescent="0.3">
      <c r="C74" s="74"/>
      <c r="D74" s="75"/>
      <c r="E74" s="26"/>
      <c r="F74" s="26"/>
      <c r="G74" s="26"/>
    </row>
    <row r="75" spans="3:7" s="36" customFormat="1" ht="12.75" customHeight="1" x14ac:dyDescent="0.3">
      <c r="C75" s="74"/>
      <c r="D75" s="75"/>
      <c r="E75" s="26"/>
      <c r="F75" s="26"/>
      <c r="G75" s="26"/>
    </row>
    <row r="76" spans="3:7" s="36" customFormat="1" ht="12.75" customHeight="1" x14ac:dyDescent="0.3">
      <c r="C76" s="74"/>
      <c r="D76" s="75"/>
      <c r="E76" s="26"/>
      <c r="F76" s="26"/>
      <c r="G76" s="26"/>
    </row>
    <row r="77" spans="3:7" s="36" customFormat="1" ht="12.75" customHeight="1" x14ac:dyDescent="0.3">
      <c r="C77" s="74"/>
      <c r="D77" s="75"/>
      <c r="E77" s="26"/>
      <c r="F77" s="26"/>
      <c r="G77" s="26"/>
    </row>
    <row r="78" spans="3:7" s="36" customFormat="1" ht="12.75" customHeight="1" x14ac:dyDescent="0.3">
      <c r="C78" s="74"/>
      <c r="D78" s="75"/>
      <c r="E78" s="26"/>
      <c r="F78" s="26"/>
      <c r="G78" s="26"/>
    </row>
    <row r="79" spans="3:7" s="36" customFormat="1" ht="12.75" customHeight="1" x14ac:dyDescent="0.3">
      <c r="C79" s="74"/>
      <c r="D79" s="75"/>
      <c r="E79" s="26"/>
      <c r="F79" s="26"/>
      <c r="G79" s="26"/>
    </row>
    <row r="80" spans="3:7" s="36" customFormat="1" ht="12.75" customHeight="1" x14ac:dyDescent="0.3">
      <c r="C80" s="74"/>
      <c r="D80" s="75"/>
      <c r="E80" s="26"/>
      <c r="F80" s="26"/>
      <c r="G80" s="26"/>
    </row>
    <row r="81" ht="12.75" customHeight="1" x14ac:dyDescent="0.3"/>
    <row r="83" ht="15" customHeight="1" x14ac:dyDescent="0.3"/>
  </sheetData>
  <sheetProtection password="CA9D"/>
  <mergeCells count="4">
    <mergeCell ref="C1:G1"/>
    <mergeCell ref="C3:G3"/>
    <mergeCell ref="C4:G4"/>
    <mergeCell ref="C54:G54"/>
  </mergeCells>
  <pageMargins left="1.4173228346456694" right="0.39370078740157483" top="0.35433070866141736" bottom="0.27559055118110237" header="0.23622047244094491" footer="0.23622047244094491"/>
  <pageSetup paperSize="9" scale="56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M86"/>
  <sheetViews>
    <sheetView showGridLines="0" zoomScale="90" zoomScaleNormal="90" zoomScalePageLayoutView="50" workbookViewId="0">
      <selection activeCell="D73" sqref="D73"/>
    </sheetView>
  </sheetViews>
  <sheetFormatPr defaultColWidth="11.42578125" defaultRowHeight="13.5" x14ac:dyDescent="0.3"/>
  <cols>
    <col min="1" max="1" width="3.85546875" style="51" customWidth="1"/>
    <col min="2" max="2" width="0.42578125" style="46" customWidth="1"/>
    <col min="3" max="3" width="3.7109375" style="122" customWidth="1"/>
    <col min="4" max="4" width="61.42578125" style="51" customWidth="1"/>
    <col min="5" max="5" width="17.140625" style="51" bestFit="1" customWidth="1"/>
    <col min="6" max="6" width="17.85546875" style="51" bestFit="1" customWidth="1"/>
    <col min="7" max="7" width="3.85546875" style="51" customWidth="1"/>
    <col min="8" max="8" width="18" style="51" customWidth="1"/>
    <col min="9" max="9" width="12.28515625" style="51" bestFit="1" customWidth="1"/>
    <col min="10" max="16384" width="11.42578125" style="51"/>
  </cols>
  <sheetData>
    <row r="1" spans="2:13" s="26" customFormat="1" ht="18" x14ac:dyDescent="0.25">
      <c r="B1" s="152" t="s">
        <v>162</v>
      </c>
      <c r="C1" s="152"/>
      <c r="D1" s="152"/>
      <c r="E1" s="152"/>
      <c r="F1" s="152"/>
    </row>
    <row r="2" spans="2:13" s="26" customFormat="1" x14ac:dyDescent="0.25">
      <c r="B2" s="27"/>
      <c r="C2" s="28"/>
      <c r="D2" s="29"/>
      <c r="E2" s="29"/>
      <c r="F2" s="29"/>
      <c r="I2" s="100"/>
    </row>
    <row r="3" spans="2:13" s="26" customFormat="1" ht="15" x14ac:dyDescent="0.25">
      <c r="B3" s="153" t="s">
        <v>170</v>
      </c>
      <c r="C3" s="153"/>
      <c r="D3" s="153"/>
      <c r="E3" s="153"/>
      <c r="F3" s="153"/>
    </row>
    <row r="4" spans="2:13" s="26" customFormat="1" ht="15" x14ac:dyDescent="0.25">
      <c r="B4" s="154" t="s">
        <v>164</v>
      </c>
      <c r="C4" s="154"/>
      <c r="D4" s="154"/>
      <c r="E4" s="154"/>
      <c r="F4" s="154"/>
      <c r="H4" s="100"/>
    </row>
    <row r="5" spans="2:13" ht="12.75" x14ac:dyDescent="0.25">
      <c r="B5" s="101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2:13" ht="12.75" x14ac:dyDescent="0.25">
      <c r="B6" s="104"/>
      <c r="C6" s="105"/>
      <c r="D6" s="64"/>
      <c r="E6" s="64"/>
      <c r="F6" s="64"/>
      <c r="G6" s="103"/>
      <c r="H6" s="103"/>
      <c r="I6" s="103"/>
      <c r="J6" s="103"/>
      <c r="K6" s="103"/>
      <c r="L6" s="103"/>
      <c r="M6" s="103"/>
    </row>
    <row r="7" spans="2:13" s="46" customFormat="1" ht="12.75" customHeight="1" x14ac:dyDescent="0.3">
      <c r="B7" s="4"/>
      <c r="C7" s="11"/>
      <c r="D7" s="5"/>
      <c r="E7" s="158" t="s">
        <v>171</v>
      </c>
      <c r="F7" s="44" t="s">
        <v>171</v>
      </c>
      <c r="G7" s="101"/>
      <c r="H7" s="101"/>
      <c r="I7" s="101"/>
      <c r="J7" s="101"/>
      <c r="K7" s="101"/>
      <c r="L7" s="101"/>
      <c r="M7" s="101"/>
    </row>
    <row r="8" spans="2:13" s="46" customFormat="1" ht="12.75" customHeight="1" x14ac:dyDescent="0.3">
      <c r="B8" s="63"/>
      <c r="C8" s="105"/>
      <c r="D8" s="67"/>
      <c r="E8" s="106">
        <v>2016</v>
      </c>
      <c r="F8" s="106" t="s">
        <v>172</v>
      </c>
      <c r="G8" s="101"/>
      <c r="H8" s="101"/>
      <c r="I8" s="101"/>
      <c r="J8" s="101"/>
      <c r="K8" s="101"/>
      <c r="L8" s="101"/>
      <c r="M8" s="101"/>
    </row>
    <row r="9" spans="2:13" ht="12.75" customHeight="1" x14ac:dyDescent="0.25">
      <c r="B9" s="4"/>
      <c r="C9" s="11"/>
      <c r="D9" s="2"/>
      <c r="E9" s="6"/>
      <c r="F9" s="107"/>
      <c r="G9" s="103"/>
      <c r="H9" s="103"/>
      <c r="I9" s="103"/>
      <c r="J9" s="103"/>
      <c r="K9" s="103"/>
      <c r="L9" s="103"/>
      <c r="M9" s="103"/>
    </row>
    <row r="10" spans="2:13" s="46" customFormat="1" ht="12.75" customHeight="1" x14ac:dyDescent="0.3">
      <c r="B10" s="4" t="s">
        <v>1</v>
      </c>
      <c r="C10" s="11"/>
      <c r="D10" s="5" t="s">
        <v>96</v>
      </c>
      <c r="E10" s="108"/>
      <c r="F10" s="108"/>
      <c r="G10" s="101"/>
      <c r="H10" s="101"/>
      <c r="I10" s="101"/>
      <c r="J10" s="101"/>
      <c r="K10" s="101"/>
      <c r="L10" s="101"/>
      <c r="M10" s="101"/>
    </row>
    <row r="11" spans="2:13" ht="12.75" customHeight="1" x14ac:dyDescent="0.25">
      <c r="B11" s="4" t="s">
        <v>30</v>
      </c>
      <c r="C11" s="11"/>
      <c r="D11" s="5" t="s">
        <v>97</v>
      </c>
      <c r="E11" s="12">
        <v>93289236.11999999</v>
      </c>
      <c r="F11" s="12">
        <v>84832900.5</v>
      </c>
      <c r="G11" s="103"/>
      <c r="H11" s="109"/>
      <c r="I11" s="103"/>
      <c r="J11" s="103"/>
      <c r="K11" s="103"/>
      <c r="L11" s="103"/>
      <c r="M11" s="103"/>
    </row>
    <row r="12" spans="2:13" ht="12.75" customHeight="1" x14ac:dyDescent="0.25">
      <c r="B12" s="4"/>
      <c r="C12" s="11" t="s">
        <v>98</v>
      </c>
      <c r="D12" s="2" t="s">
        <v>99</v>
      </c>
      <c r="E12" s="159">
        <v>63714946.729999997</v>
      </c>
      <c r="F12" s="6">
        <v>54784250.289999999</v>
      </c>
      <c r="G12" s="103"/>
      <c r="H12" s="110"/>
      <c r="I12" s="103"/>
      <c r="J12" s="103"/>
      <c r="K12" s="103"/>
      <c r="L12" s="103"/>
      <c r="M12" s="103"/>
    </row>
    <row r="13" spans="2:13" ht="12.75" customHeight="1" x14ac:dyDescent="0.25">
      <c r="B13" s="4"/>
      <c r="C13" s="11" t="s">
        <v>100</v>
      </c>
      <c r="D13" s="2" t="s">
        <v>101</v>
      </c>
      <c r="E13" s="159">
        <v>891361.39</v>
      </c>
      <c r="F13" s="13">
        <v>890082.67</v>
      </c>
      <c r="G13" s="103"/>
      <c r="H13" s="110"/>
      <c r="I13" s="103"/>
      <c r="J13" s="103"/>
      <c r="K13" s="103"/>
      <c r="L13" s="103"/>
      <c r="M13" s="103"/>
    </row>
    <row r="14" spans="2:13" ht="12.75" customHeight="1" x14ac:dyDescent="0.25">
      <c r="B14" s="4"/>
      <c r="C14" s="11" t="s">
        <v>102</v>
      </c>
      <c r="D14" s="2" t="s">
        <v>103</v>
      </c>
      <c r="E14" s="159">
        <v>20000</v>
      </c>
      <c r="F14" s="19">
        <v>0</v>
      </c>
      <c r="G14" s="103"/>
      <c r="H14" s="110"/>
      <c r="I14" s="103"/>
      <c r="J14" s="103"/>
      <c r="K14" s="103"/>
      <c r="L14" s="103"/>
      <c r="M14" s="103"/>
    </row>
    <row r="15" spans="2:13" ht="12.75" customHeight="1" x14ac:dyDescent="0.25">
      <c r="B15" s="4"/>
      <c r="C15" s="11" t="s">
        <v>104</v>
      </c>
      <c r="D15" s="18" t="s">
        <v>105</v>
      </c>
      <c r="E15" s="159">
        <v>28630699.59</v>
      </c>
      <c r="F15" s="13">
        <v>29137779.41</v>
      </c>
      <c r="G15" s="103"/>
      <c r="H15" s="103"/>
      <c r="I15" s="103"/>
      <c r="J15" s="103"/>
      <c r="K15" s="103"/>
      <c r="L15" s="103"/>
      <c r="M15" s="103"/>
    </row>
    <row r="16" spans="2:13" ht="12.75" customHeight="1" x14ac:dyDescent="0.25">
      <c r="B16" s="4"/>
      <c r="C16" s="11" t="s">
        <v>106</v>
      </c>
      <c r="D16" s="18" t="s">
        <v>107</v>
      </c>
      <c r="E16" s="159">
        <v>32228.41</v>
      </c>
      <c r="F16" s="13">
        <v>20788.13</v>
      </c>
      <c r="G16" s="103"/>
      <c r="H16" s="103"/>
      <c r="I16" s="103"/>
      <c r="J16" s="103"/>
      <c r="K16" s="103"/>
      <c r="L16" s="103"/>
      <c r="M16" s="103"/>
    </row>
    <row r="17" spans="2:13" ht="12.75" customHeight="1" x14ac:dyDescent="0.25">
      <c r="B17" s="4" t="s">
        <v>21</v>
      </c>
      <c r="C17" s="11"/>
      <c r="D17" s="5" t="s">
        <v>108</v>
      </c>
      <c r="E17" s="12">
        <v>-1546058.88</v>
      </c>
      <c r="F17" s="12">
        <v>-1283700.24</v>
      </c>
      <c r="G17" s="103"/>
      <c r="H17" s="103"/>
      <c r="I17" s="103"/>
      <c r="J17" s="103"/>
      <c r="K17" s="103"/>
      <c r="L17" s="103"/>
      <c r="M17" s="103"/>
    </row>
    <row r="18" spans="2:13" s="46" customFormat="1" ht="12.75" customHeight="1" x14ac:dyDescent="0.3">
      <c r="B18" s="4" t="s">
        <v>7</v>
      </c>
      <c r="C18" s="11"/>
      <c r="D18" s="5" t="s">
        <v>109</v>
      </c>
      <c r="E18" s="12">
        <v>115694.5</v>
      </c>
      <c r="F18" s="12">
        <v>67610.87</v>
      </c>
      <c r="G18" s="101"/>
      <c r="H18" s="101"/>
      <c r="I18" s="101"/>
      <c r="J18" s="101"/>
      <c r="K18" s="101"/>
      <c r="L18" s="101"/>
      <c r="M18" s="101"/>
    </row>
    <row r="19" spans="2:13" ht="12.75" customHeight="1" x14ac:dyDescent="0.25">
      <c r="B19" s="4" t="s">
        <v>35</v>
      </c>
      <c r="C19" s="11"/>
      <c r="D19" s="5" t="s">
        <v>110</v>
      </c>
      <c r="E19" s="12">
        <v>-1366339.69</v>
      </c>
      <c r="F19" s="12">
        <v>-928791.44</v>
      </c>
      <c r="G19" s="103"/>
      <c r="H19" s="103"/>
      <c r="I19" s="103"/>
      <c r="J19" s="103"/>
      <c r="K19" s="103"/>
      <c r="L19" s="103"/>
      <c r="M19" s="103"/>
    </row>
    <row r="20" spans="2:13" ht="12.75" customHeight="1" x14ac:dyDescent="0.25">
      <c r="B20" s="4"/>
      <c r="C20" s="11" t="s">
        <v>98</v>
      </c>
      <c r="D20" s="2" t="s">
        <v>111</v>
      </c>
      <c r="E20" s="13">
        <v>-1366339.69</v>
      </c>
      <c r="F20" s="13">
        <v>-928791.44</v>
      </c>
      <c r="G20" s="103"/>
      <c r="H20" s="103"/>
      <c r="I20" s="103"/>
      <c r="J20" s="103"/>
      <c r="K20" s="103"/>
      <c r="L20" s="103"/>
      <c r="M20" s="103"/>
    </row>
    <row r="21" spans="2:13" ht="12.75" customHeight="1" x14ac:dyDescent="0.25">
      <c r="B21" s="4" t="s">
        <v>9</v>
      </c>
      <c r="C21" s="11"/>
      <c r="D21" s="5" t="s">
        <v>112</v>
      </c>
      <c r="E21" s="12">
        <v>32244.82</v>
      </c>
      <c r="F21" s="12">
        <v>148999.76999999999</v>
      </c>
      <c r="G21" s="103"/>
      <c r="H21" s="2"/>
    </row>
    <row r="22" spans="2:13" s="46" customFormat="1" ht="12.75" customHeight="1" x14ac:dyDescent="0.3">
      <c r="B22" s="4"/>
      <c r="C22" s="11" t="s">
        <v>98</v>
      </c>
      <c r="D22" s="18" t="s">
        <v>113</v>
      </c>
      <c r="E22" s="19">
        <v>0</v>
      </c>
      <c r="F22" s="7">
        <v>86594.98</v>
      </c>
      <c r="G22" s="101"/>
      <c r="H22" s="5"/>
    </row>
    <row r="23" spans="2:13" s="46" customFormat="1" ht="12.75" customHeight="1" x14ac:dyDescent="0.3">
      <c r="B23" s="4"/>
      <c r="C23" s="11" t="s">
        <v>114</v>
      </c>
      <c r="D23" s="18" t="s">
        <v>115</v>
      </c>
      <c r="E23" s="7">
        <v>32244.82</v>
      </c>
      <c r="F23" s="13">
        <v>62404.79</v>
      </c>
      <c r="G23" s="101"/>
    </row>
    <row r="24" spans="2:13" ht="12.75" customHeight="1" x14ac:dyDescent="0.25">
      <c r="B24" s="4" t="s">
        <v>11</v>
      </c>
      <c r="C24" s="11"/>
      <c r="D24" s="5" t="s">
        <v>116</v>
      </c>
      <c r="E24" s="12">
        <v>-40646563.850000001</v>
      </c>
      <c r="F24" s="12">
        <v>-38800656.010000005</v>
      </c>
      <c r="G24" s="111"/>
    </row>
    <row r="25" spans="2:13" ht="12.75" customHeight="1" x14ac:dyDescent="0.25">
      <c r="B25" s="4"/>
      <c r="C25" s="11" t="s">
        <v>98</v>
      </c>
      <c r="D25" s="2" t="s">
        <v>117</v>
      </c>
      <c r="E25" s="13">
        <v>-31759702.170000002</v>
      </c>
      <c r="F25" s="13">
        <v>-30262014.300000001</v>
      </c>
      <c r="G25" s="103"/>
    </row>
    <row r="26" spans="2:13" ht="12.75" customHeight="1" x14ac:dyDescent="0.25">
      <c r="B26" s="4"/>
      <c r="C26" s="11" t="s">
        <v>100</v>
      </c>
      <c r="D26" s="2" t="s">
        <v>118</v>
      </c>
      <c r="E26" s="13">
        <v>-8886861.6799999997</v>
      </c>
      <c r="F26" s="13">
        <v>-8538641.7100000009</v>
      </c>
      <c r="G26" s="103"/>
    </row>
    <row r="27" spans="2:13" ht="12.75" customHeight="1" x14ac:dyDescent="0.25">
      <c r="B27" s="4" t="s">
        <v>13</v>
      </c>
      <c r="C27" s="11"/>
      <c r="D27" s="5" t="s">
        <v>119</v>
      </c>
      <c r="E27" s="12">
        <v>-50149183.079999998</v>
      </c>
      <c r="F27" s="12">
        <v>-43750540.270000003</v>
      </c>
      <c r="G27" s="103"/>
      <c r="I27" s="112"/>
    </row>
    <row r="28" spans="2:13" ht="12.75" customHeight="1" x14ac:dyDescent="0.25">
      <c r="B28" s="4"/>
      <c r="C28" s="11" t="s">
        <v>98</v>
      </c>
      <c r="D28" s="2" t="s">
        <v>120</v>
      </c>
      <c r="E28" s="13">
        <v>-49981476.579999998</v>
      </c>
      <c r="F28" s="13">
        <v>-43292610.140000001</v>
      </c>
      <c r="G28" s="103"/>
    </row>
    <row r="29" spans="2:13" ht="12.75" customHeight="1" x14ac:dyDescent="0.25">
      <c r="B29" s="4"/>
      <c r="C29" s="11"/>
      <c r="D29" s="157" t="s">
        <v>121</v>
      </c>
      <c r="E29" s="13">
        <v>-1899697.42</v>
      </c>
      <c r="F29" s="13">
        <v>-2465073.2999999998</v>
      </c>
      <c r="G29" s="103"/>
    </row>
    <row r="30" spans="2:13" ht="12.75" customHeight="1" x14ac:dyDescent="0.25">
      <c r="B30" s="4"/>
      <c r="C30" s="11"/>
      <c r="D30" s="157" t="s">
        <v>122</v>
      </c>
      <c r="E30" s="13">
        <v>-3829605</v>
      </c>
      <c r="F30" s="13">
        <v>-3584581.94</v>
      </c>
      <c r="G30" s="103"/>
    </row>
    <row r="31" spans="2:13" ht="12.75" customHeight="1" x14ac:dyDescent="0.25">
      <c r="B31" s="4"/>
      <c r="C31" s="11"/>
      <c r="D31" s="157" t="s">
        <v>123</v>
      </c>
      <c r="E31" s="13">
        <v>-30100071.93</v>
      </c>
      <c r="F31" s="13">
        <v>-25162367.579999998</v>
      </c>
      <c r="G31" s="103"/>
    </row>
    <row r="32" spans="2:13" ht="12.75" customHeight="1" x14ac:dyDescent="0.25">
      <c r="B32" s="4"/>
      <c r="C32" s="11"/>
      <c r="D32" s="157" t="s">
        <v>124</v>
      </c>
      <c r="E32" s="13">
        <v>-112276.03</v>
      </c>
      <c r="F32" s="13">
        <v>-143220.82999999999</v>
      </c>
      <c r="G32" s="103"/>
    </row>
    <row r="33" spans="2:13" ht="12.75" customHeight="1" x14ac:dyDescent="0.25">
      <c r="B33" s="4"/>
      <c r="C33" s="11"/>
      <c r="D33" s="157" t="s">
        <v>125</v>
      </c>
      <c r="E33" s="13">
        <v>-135542.72</v>
      </c>
      <c r="F33" s="13">
        <v>-113827.97</v>
      </c>
      <c r="G33" s="103"/>
      <c r="H33" s="23"/>
      <c r="I33" s="15"/>
      <c r="J33" s="15"/>
    </row>
    <row r="34" spans="2:13" ht="12.75" customHeight="1" x14ac:dyDescent="0.25">
      <c r="B34" s="4"/>
      <c r="C34" s="11"/>
      <c r="D34" s="157" t="s">
        <v>126</v>
      </c>
      <c r="E34" s="13">
        <v>-4620413.1500000004</v>
      </c>
      <c r="F34" s="13">
        <v>-3843646.3</v>
      </c>
      <c r="G34" s="103"/>
      <c r="H34" s="23"/>
      <c r="I34" s="15"/>
      <c r="J34" s="15"/>
    </row>
    <row r="35" spans="2:13" ht="12.75" customHeight="1" x14ac:dyDescent="0.25">
      <c r="B35" s="4"/>
      <c r="C35" s="11"/>
      <c r="D35" s="157" t="s">
        <v>127</v>
      </c>
      <c r="E35" s="13">
        <v>-632933.56000000006</v>
      </c>
      <c r="F35" s="13">
        <v>-642759.56000000006</v>
      </c>
      <c r="G35" s="103"/>
      <c r="H35" s="23"/>
      <c r="I35" s="15"/>
      <c r="J35" s="15"/>
    </row>
    <row r="36" spans="2:13" ht="12.75" customHeight="1" x14ac:dyDescent="0.25">
      <c r="B36" s="4"/>
      <c r="C36" s="11"/>
      <c r="D36" s="157" t="s">
        <v>128</v>
      </c>
      <c r="E36" s="13">
        <v>-8650936.7699999996</v>
      </c>
      <c r="F36" s="13">
        <v>-7337132.6600000001</v>
      </c>
      <c r="G36" s="103"/>
    </row>
    <row r="37" spans="2:13" ht="12.75" customHeight="1" x14ac:dyDescent="0.25">
      <c r="B37" s="4"/>
      <c r="C37" s="11" t="s">
        <v>100</v>
      </c>
      <c r="D37" s="2" t="s">
        <v>129</v>
      </c>
      <c r="E37" s="13">
        <v>-36096.43</v>
      </c>
      <c r="F37" s="13">
        <v>-12454.24</v>
      </c>
      <c r="G37" s="103"/>
    </row>
    <row r="38" spans="2:13" ht="12.75" customHeight="1" x14ac:dyDescent="0.25">
      <c r="B38" s="4"/>
      <c r="C38" s="11" t="s">
        <v>114</v>
      </c>
      <c r="D38" s="2" t="s">
        <v>130</v>
      </c>
      <c r="E38" s="160">
        <v>-131610.07</v>
      </c>
      <c r="F38" s="13">
        <v>-445475.89</v>
      </c>
      <c r="G38" s="103"/>
      <c r="H38" s="113"/>
    </row>
    <row r="39" spans="2:13" ht="12.75" customHeight="1" x14ac:dyDescent="0.25">
      <c r="B39" s="4" t="s">
        <v>15</v>
      </c>
      <c r="C39" s="11"/>
      <c r="D39" s="5" t="s">
        <v>131</v>
      </c>
      <c r="E39" s="12">
        <v>-7277298.3399999999</v>
      </c>
      <c r="F39" s="12">
        <v>-7730819.7999999998</v>
      </c>
      <c r="G39" s="103"/>
      <c r="H39" s="113"/>
    </row>
    <row r="40" spans="2:13" ht="12.75" customHeight="1" x14ac:dyDescent="0.25">
      <c r="B40" s="4"/>
      <c r="C40" s="11" t="s">
        <v>98</v>
      </c>
      <c r="D40" s="2" t="s">
        <v>131</v>
      </c>
      <c r="E40" s="13">
        <v>-6340606.5899999999</v>
      </c>
      <c r="F40" s="13">
        <v>-6428793.5199999996</v>
      </c>
      <c r="G40" s="103"/>
      <c r="H40" s="114"/>
    </row>
    <row r="41" spans="2:13" ht="12.75" customHeight="1" x14ac:dyDescent="0.25">
      <c r="B41" s="4"/>
      <c r="C41" s="11" t="s">
        <v>100</v>
      </c>
      <c r="D41" s="2" t="s">
        <v>132</v>
      </c>
      <c r="E41" s="13">
        <v>-322678.05</v>
      </c>
      <c r="F41" s="13">
        <v>-688012.58</v>
      </c>
      <c r="G41" s="103"/>
      <c r="H41" s="114"/>
    </row>
    <row r="42" spans="2:13" ht="12.75" customHeight="1" x14ac:dyDescent="0.25">
      <c r="B42" s="4"/>
      <c r="C42" s="11" t="s">
        <v>114</v>
      </c>
      <c r="D42" s="2" t="s">
        <v>133</v>
      </c>
      <c r="E42" s="13">
        <v>-614013.69999999995</v>
      </c>
      <c r="F42" s="13">
        <v>-614013.69999999995</v>
      </c>
      <c r="G42" s="103"/>
      <c r="H42" s="114"/>
    </row>
    <row r="43" spans="2:13" ht="12.75" customHeight="1" x14ac:dyDescent="0.25">
      <c r="B43" s="4" t="s">
        <v>134</v>
      </c>
      <c r="C43" s="11"/>
      <c r="D43" s="5" t="s">
        <v>135</v>
      </c>
      <c r="E43" s="12">
        <v>6152526.6799999997</v>
      </c>
      <c r="F43" s="10">
        <v>6339929.7699999996</v>
      </c>
      <c r="G43" s="103"/>
      <c r="H43" s="103"/>
    </row>
    <row r="44" spans="2:13" ht="12.75" customHeight="1" x14ac:dyDescent="0.25">
      <c r="B44" s="4" t="s">
        <v>136</v>
      </c>
      <c r="C44" s="11"/>
      <c r="D44" s="5" t="s">
        <v>137</v>
      </c>
      <c r="E44" s="17">
        <v>0</v>
      </c>
      <c r="F44" s="12">
        <v>-668432.88999999978</v>
      </c>
      <c r="G44" s="103"/>
      <c r="H44" s="103"/>
      <c r="I44" s="115"/>
      <c r="J44" s="103"/>
      <c r="K44" s="103"/>
      <c r="L44" s="103"/>
      <c r="M44" s="103"/>
    </row>
    <row r="45" spans="2:13" ht="12.75" customHeight="1" x14ac:dyDescent="0.25">
      <c r="B45" s="4"/>
      <c r="C45" s="11" t="s">
        <v>98</v>
      </c>
      <c r="D45" s="2" t="s">
        <v>138</v>
      </c>
      <c r="E45" s="19">
        <v>0</v>
      </c>
      <c r="F45" s="13">
        <v>4430.59</v>
      </c>
      <c r="G45" s="103"/>
      <c r="H45" s="103"/>
      <c r="I45" s="115"/>
      <c r="J45" s="103"/>
      <c r="K45" s="103"/>
      <c r="L45" s="103"/>
      <c r="M45" s="103"/>
    </row>
    <row r="46" spans="2:13" ht="12.75" customHeight="1" x14ac:dyDescent="0.25">
      <c r="B46" s="4"/>
      <c r="C46" s="11" t="s">
        <v>100</v>
      </c>
      <c r="D46" s="2" t="s">
        <v>139</v>
      </c>
      <c r="E46" s="19">
        <v>0</v>
      </c>
      <c r="F46" s="13">
        <v>-672863.47999999975</v>
      </c>
      <c r="G46" s="103"/>
      <c r="H46" s="103"/>
      <c r="I46" s="115"/>
      <c r="J46" s="103"/>
      <c r="K46" s="103"/>
      <c r="L46" s="103"/>
      <c r="M46" s="103"/>
    </row>
    <row r="47" spans="2:13" ht="12.75" customHeight="1" x14ac:dyDescent="0.25">
      <c r="B47" s="4" t="s">
        <v>140</v>
      </c>
      <c r="C47" s="11"/>
      <c r="D47" s="16" t="s">
        <v>141</v>
      </c>
      <c r="E47" s="12">
        <v>560339.18999999994</v>
      </c>
      <c r="F47" s="12">
        <v>60161.749999999767</v>
      </c>
      <c r="G47" s="103"/>
      <c r="H47" s="103"/>
      <c r="I47" s="115"/>
      <c r="J47" s="103"/>
      <c r="K47" s="103"/>
      <c r="L47" s="103"/>
      <c r="M47" s="103"/>
    </row>
    <row r="48" spans="2:13" ht="12.75" customHeight="1" x14ac:dyDescent="0.25">
      <c r="B48" s="4" t="s">
        <v>59</v>
      </c>
      <c r="C48" s="11"/>
      <c r="D48" s="5" t="s">
        <v>142</v>
      </c>
      <c r="E48" s="116">
        <v>-835402.53000002075</v>
      </c>
      <c r="F48" s="116">
        <v>-1713337.9900000198</v>
      </c>
      <c r="G48" s="103"/>
      <c r="H48" s="103"/>
      <c r="I48" s="114"/>
      <c r="J48" s="103"/>
      <c r="K48" s="103"/>
      <c r="L48" s="103"/>
      <c r="M48" s="103"/>
    </row>
    <row r="49" spans="2:13" ht="12.75" customHeight="1" x14ac:dyDescent="0.25">
      <c r="B49" s="4"/>
      <c r="C49" s="11"/>
      <c r="D49" s="18"/>
      <c r="E49" s="13"/>
      <c r="F49" s="13"/>
      <c r="G49" s="103"/>
      <c r="H49" s="103"/>
      <c r="I49" s="103"/>
      <c r="J49" s="103"/>
      <c r="K49" s="103"/>
      <c r="L49" s="103"/>
      <c r="M49" s="103"/>
    </row>
    <row r="50" spans="2:13" ht="12.75" customHeight="1" x14ac:dyDescent="0.25">
      <c r="B50" s="4" t="s">
        <v>143</v>
      </c>
      <c r="C50" s="11"/>
      <c r="D50" s="5" t="s">
        <v>144</v>
      </c>
      <c r="E50" s="12">
        <v>114152.95</v>
      </c>
      <c r="F50" s="12">
        <v>185730.52</v>
      </c>
      <c r="G50" s="103"/>
      <c r="H50" s="103"/>
      <c r="I50" s="103"/>
      <c r="J50" s="103"/>
      <c r="K50" s="103"/>
      <c r="L50" s="103"/>
      <c r="M50" s="103"/>
    </row>
    <row r="51" spans="2:13" ht="12.75" customHeight="1" x14ac:dyDescent="0.25">
      <c r="B51" s="4"/>
      <c r="C51" s="11" t="s">
        <v>100</v>
      </c>
      <c r="D51" s="2" t="s">
        <v>145</v>
      </c>
      <c r="E51" s="13">
        <v>114152.95</v>
      </c>
      <c r="F51" s="13">
        <v>185730.52</v>
      </c>
      <c r="G51" s="103"/>
      <c r="H51" s="103"/>
      <c r="I51" s="103"/>
      <c r="J51" s="103"/>
      <c r="K51" s="103"/>
      <c r="L51" s="103"/>
      <c r="M51" s="103"/>
    </row>
    <row r="52" spans="2:13" ht="12.75" customHeight="1" x14ac:dyDescent="0.25">
      <c r="B52" s="4" t="s">
        <v>146</v>
      </c>
      <c r="C52" s="11"/>
      <c r="D52" s="5" t="s">
        <v>147</v>
      </c>
      <c r="E52" s="12">
        <v>-187609.12</v>
      </c>
      <c r="F52" s="12">
        <v>-244756.78</v>
      </c>
      <c r="G52" s="103"/>
      <c r="H52" s="103"/>
      <c r="I52" s="103"/>
      <c r="J52" s="103"/>
      <c r="K52" s="103"/>
      <c r="L52" s="103"/>
      <c r="M52" s="103"/>
    </row>
    <row r="53" spans="2:13" ht="12.75" customHeight="1" x14ac:dyDescent="0.25">
      <c r="B53" s="4"/>
      <c r="C53" s="11" t="s">
        <v>98</v>
      </c>
      <c r="D53" s="2" t="s">
        <v>148</v>
      </c>
      <c r="E53" s="13">
        <v>-13865.97</v>
      </c>
      <c r="F53" s="13">
        <v>-19991.38</v>
      </c>
      <c r="G53" s="103"/>
      <c r="H53" s="103"/>
      <c r="I53" s="103"/>
      <c r="J53" s="103"/>
      <c r="K53" s="103"/>
      <c r="L53" s="103"/>
      <c r="M53" s="103"/>
    </row>
    <row r="54" spans="2:13" ht="12.75" customHeight="1" x14ac:dyDescent="0.25">
      <c r="B54" s="4"/>
      <c r="C54" s="11" t="s">
        <v>100</v>
      </c>
      <c r="D54" s="2" t="s">
        <v>149</v>
      </c>
      <c r="E54" s="13">
        <v>-173743.15</v>
      </c>
      <c r="F54" s="13">
        <v>-224765.4</v>
      </c>
      <c r="G54" s="103"/>
      <c r="H54" s="103"/>
      <c r="I54" s="103"/>
      <c r="J54" s="103"/>
      <c r="K54" s="103"/>
      <c r="L54" s="103"/>
      <c r="M54" s="103"/>
    </row>
    <row r="55" spans="2:13" ht="12.75" customHeight="1" x14ac:dyDescent="0.25">
      <c r="B55" s="4" t="s">
        <v>150</v>
      </c>
      <c r="C55" s="11"/>
      <c r="D55" s="5" t="s">
        <v>151</v>
      </c>
      <c r="E55" s="10">
        <v>62298.21</v>
      </c>
      <c r="F55" s="17">
        <v>0</v>
      </c>
      <c r="G55" s="103"/>
      <c r="H55" s="103"/>
      <c r="I55" s="103"/>
      <c r="J55" s="103"/>
      <c r="K55" s="103"/>
      <c r="L55" s="103"/>
      <c r="M55" s="103"/>
    </row>
    <row r="56" spans="2:13" ht="12.75" customHeight="1" x14ac:dyDescent="0.25">
      <c r="B56" s="4"/>
      <c r="C56" s="11" t="s">
        <v>98</v>
      </c>
      <c r="D56" s="2" t="s">
        <v>152</v>
      </c>
      <c r="E56" s="7">
        <v>62298.21</v>
      </c>
      <c r="F56" s="19">
        <v>0</v>
      </c>
      <c r="G56" s="103"/>
      <c r="H56" s="103"/>
      <c r="I56" s="103"/>
      <c r="J56" s="103"/>
      <c r="K56" s="103"/>
      <c r="L56" s="103"/>
      <c r="M56" s="103"/>
    </row>
    <row r="57" spans="2:13" ht="12.75" customHeight="1" x14ac:dyDescent="0.25">
      <c r="B57" s="4" t="s">
        <v>153</v>
      </c>
      <c r="C57" s="11"/>
      <c r="D57" s="5" t="s">
        <v>154</v>
      </c>
      <c r="E57" s="12">
        <v>-46347.839999999997</v>
      </c>
      <c r="F57" s="12">
        <v>-33971.25</v>
      </c>
      <c r="G57" s="103"/>
      <c r="H57" s="103"/>
      <c r="I57" s="103"/>
      <c r="J57" s="103"/>
      <c r="K57" s="103"/>
      <c r="L57" s="103"/>
      <c r="M57" s="103"/>
    </row>
    <row r="58" spans="2:13" ht="12.75" customHeight="1" x14ac:dyDescent="0.25">
      <c r="B58" s="4" t="s">
        <v>155</v>
      </c>
      <c r="C58" s="11"/>
      <c r="D58" s="5" t="s">
        <v>156</v>
      </c>
      <c r="E58" s="116">
        <v>-57505.8</v>
      </c>
      <c r="F58" s="116">
        <v>-92997.510000000038</v>
      </c>
      <c r="G58" s="103"/>
      <c r="K58" s="103"/>
      <c r="L58" s="103"/>
      <c r="M58" s="103"/>
    </row>
    <row r="59" spans="2:13" ht="12.75" customHeight="1" x14ac:dyDescent="0.25">
      <c r="B59" s="4"/>
      <c r="C59" s="11"/>
      <c r="D59" s="5"/>
      <c r="E59" s="116"/>
      <c r="F59" s="116"/>
      <c r="G59" s="103"/>
      <c r="K59" s="103"/>
      <c r="L59" s="103"/>
      <c r="M59" s="103"/>
    </row>
    <row r="60" spans="2:13" ht="12.75" customHeight="1" x14ac:dyDescent="0.25">
      <c r="B60" s="4" t="s">
        <v>71</v>
      </c>
      <c r="C60" s="11"/>
      <c r="D60" s="5" t="s">
        <v>157</v>
      </c>
      <c r="E60" s="116">
        <v>-892908.3300000208</v>
      </c>
      <c r="F60" s="116">
        <v>-1806335.5000000198</v>
      </c>
      <c r="G60" s="103"/>
    </row>
    <row r="61" spans="2:13" ht="12.75" customHeight="1" x14ac:dyDescent="0.25">
      <c r="B61" s="4"/>
      <c r="C61" s="11"/>
      <c r="D61" s="2" t="s">
        <v>173</v>
      </c>
      <c r="E61" s="19">
        <v>0</v>
      </c>
      <c r="F61" s="19">
        <v>0</v>
      </c>
      <c r="G61" s="103"/>
    </row>
    <row r="62" spans="2:13" ht="12.75" customHeight="1" x14ac:dyDescent="0.25">
      <c r="B62" s="4" t="s">
        <v>158</v>
      </c>
      <c r="C62" s="11"/>
      <c r="D62" s="5" t="s">
        <v>159</v>
      </c>
      <c r="E62" s="116">
        <v>-892908.3300000208</v>
      </c>
      <c r="F62" s="116">
        <v>-1806335.5000000198</v>
      </c>
      <c r="G62" s="103"/>
    </row>
    <row r="63" spans="2:13" s="118" customFormat="1" ht="12.75" customHeight="1" x14ac:dyDescent="0.3">
      <c r="B63" s="4"/>
      <c r="C63" s="11"/>
      <c r="D63" s="5"/>
      <c r="E63" s="13"/>
      <c r="F63" s="13"/>
      <c r="G63" s="117"/>
      <c r="H63" s="51"/>
      <c r="I63" s="51"/>
      <c r="J63" s="51"/>
      <c r="K63" s="51"/>
      <c r="L63" s="51"/>
      <c r="M63" s="51"/>
    </row>
    <row r="64" spans="2:13" s="118" customFormat="1" ht="13.5" hidden="1" customHeight="1" x14ac:dyDescent="0.3">
      <c r="B64" s="119"/>
      <c r="C64" s="11"/>
      <c r="D64" s="5" t="s">
        <v>174</v>
      </c>
      <c r="E64" s="19">
        <v>0</v>
      </c>
      <c r="F64" s="19">
        <v>0</v>
      </c>
      <c r="G64" s="117"/>
      <c r="H64" s="51"/>
      <c r="I64" s="51"/>
      <c r="J64" s="51"/>
      <c r="K64" s="51"/>
      <c r="L64" s="51"/>
      <c r="M64" s="51"/>
    </row>
    <row r="65" spans="2:13" s="46" customFormat="1" hidden="1" x14ac:dyDescent="0.3">
      <c r="B65" s="4"/>
      <c r="C65" s="11"/>
      <c r="D65" s="2" t="s">
        <v>175</v>
      </c>
      <c r="E65" s="120">
        <v>0</v>
      </c>
      <c r="F65" s="120">
        <v>0</v>
      </c>
      <c r="G65" s="101"/>
      <c r="H65" s="51"/>
      <c r="I65" s="51"/>
      <c r="J65" s="51"/>
      <c r="K65" s="51"/>
      <c r="L65" s="51"/>
      <c r="M65" s="51"/>
    </row>
    <row r="66" spans="2:13" ht="12.75" x14ac:dyDescent="0.25">
      <c r="B66" s="63" t="s">
        <v>160</v>
      </c>
      <c r="C66" s="105"/>
      <c r="D66" s="104" t="s">
        <v>161</v>
      </c>
      <c r="E66" s="121">
        <v>-892908.3300000208</v>
      </c>
      <c r="F66" s="121">
        <v>-1806335.5000000198</v>
      </c>
      <c r="G66" s="103"/>
    </row>
    <row r="67" spans="2:13" ht="12.75" x14ac:dyDescent="0.25">
      <c r="B67" s="69" t="s">
        <v>176</v>
      </c>
      <c r="C67" s="69" t="s">
        <v>194</v>
      </c>
      <c r="D67" s="103"/>
      <c r="E67" s="25"/>
      <c r="F67" s="25"/>
      <c r="G67" s="103"/>
    </row>
    <row r="68" spans="2:13" x14ac:dyDescent="0.3">
      <c r="C68" s="161" t="s">
        <v>195</v>
      </c>
      <c r="D68" s="2"/>
      <c r="E68" s="3"/>
      <c r="F68" s="123"/>
      <c r="G68" s="103"/>
    </row>
    <row r="69" spans="2:13" ht="15" customHeight="1" x14ac:dyDescent="0.25">
      <c r="B69" s="5"/>
      <c r="C69" s="156"/>
      <c r="D69" s="156"/>
      <c r="E69" s="156"/>
      <c r="F69" s="156"/>
      <c r="G69" s="103"/>
    </row>
    <row r="70" spans="2:13" ht="12.75" x14ac:dyDescent="0.25">
      <c r="B70" s="101"/>
      <c r="C70" s="102"/>
      <c r="D70" s="123"/>
      <c r="E70" s="124"/>
      <c r="F70" s="125"/>
      <c r="G70" s="103"/>
    </row>
    <row r="71" spans="2:13" ht="12.75" x14ac:dyDescent="0.25">
      <c r="B71" s="126"/>
      <c r="C71" s="102"/>
      <c r="D71" s="124"/>
      <c r="E71" s="127"/>
      <c r="F71" s="128"/>
      <c r="G71" s="103"/>
    </row>
    <row r="72" spans="2:13" ht="12.75" x14ac:dyDescent="0.25">
      <c r="B72" s="101"/>
      <c r="C72" s="102"/>
      <c r="D72" s="103"/>
      <c r="E72" s="103"/>
      <c r="F72" s="103"/>
      <c r="G72" s="103"/>
    </row>
    <row r="73" spans="2:13" ht="12.75" x14ac:dyDescent="0.25">
      <c r="B73" s="101"/>
      <c r="C73" s="102"/>
      <c r="D73" s="103"/>
      <c r="E73" s="103"/>
      <c r="F73" s="103"/>
      <c r="G73" s="103"/>
    </row>
    <row r="74" spans="2:13" ht="12.75" x14ac:dyDescent="0.25">
      <c r="B74" s="101"/>
      <c r="C74" s="102"/>
      <c r="D74" s="103"/>
      <c r="E74" s="103"/>
      <c r="F74" s="103"/>
      <c r="G74" s="103"/>
    </row>
    <row r="75" spans="2:13" ht="12.75" x14ac:dyDescent="0.25">
      <c r="B75" s="101"/>
      <c r="C75" s="102"/>
      <c r="D75" s="103"/>
      <c r="E75" s="103"/>
      <c r="F75" s="103"/>
      <c r="G75" s="103"/>
    </row>
    <row r="76" spans="2:13" ht="12.75" x14ac:dyDescent="0.25">
      <c r="B76" s="101"/>
      <c r="C76" s="102"/>
      <c r="D76" s="103"/>
      <c r="E76" s="103"/>
      <c r="F76" s="103"/>
      <c r="G76" s="103"/>
    </row>
    <row r="77" spans="2:13" ht="12.75" x14ac:dyDescent="0.25">
      <c r="B77" s="101"/>
      <c r="C77" s="102"/>
      <c r="D77" s="103"/>
      <c r="E77" s="103"/>
      <c r="F77" s="103"/>
      <c r="G77" s="103"/>
    </row>
    <row r="78" spans="2:13" ht="12.75" x14ac:dyDescent="0.25">
      <c r="B78" s="101"/>
      <c r="C78" s="102"/>
      <c r="D78" s="103"/>
      <c r="E78" s="103"/>
      <c r="F78" s="103"/>
      <c r="G78" s="103"/>
    </row>
    <row r="79" spans="2:13" ht="12.75" x14ac:dyDescent="0.25">
      <c r="B79" s="101"/>
      <c r="C79" s="102"/>
      <c r="D79" s="103"/>
      <c r="E79" s="103"/>
      <c r="F79" s="103"/>
      <c r="G79" s="103"/>
    </row>
    <row r="80" spans="2:13" ht="12.75" x14ac:dyDescent="0.25">
      <c r="B80" s="101"/>
      <c r="C80" s="102"/>
      <c r="D80" s="103"/>
      <c r="E80" s="103"/>
      <c r="F80" s="103"/>
      <c r="G80" s="103"/>
    </row>
    <row r="81" spans="2:7" ht="12.75" x14ac:dyDescent="0.25">
      <c r="B81" s="101"/>
      <c r="C81" s="102"/>
      <c r="D81" s="103"/>
      <c r="E81" s="103"/>
      <c r="F81" s="103"/>
      <c r="G81" s="103"/>
    </row>
    <row r="82" spans="2:7" ht="12.75" x14ac:dyDescent="0.25">
      <c r="B82" s="101"/>
      <c r="C82" s="102"/>
      <c r="D82" s="103"/>
      <c r="E82" s="103"/>
      <c r="F82" s="103"/>
      <c r="G82" s="103"/>
    </row>
    <row r="83" spans="2:7" ht="12.75" x14ac:dyDescent="0.25">
      <c r="B83" s="101"/>
      <c r="C83" s="102"/>
      <c r="D83" s="103"/>
      <c r="E83" s="103"/>
      <c r="F83" s="103"/>
    </row>
    <row r="84" spans="2:7" ht="12.75" x14ac:dyDescent="0.25">
      <c r="B84" s="101"/>
      <c r="C84" s="102"/>
      <c r="D84" s="103"/>
      <c r="E84" s="103"/>
      <c r="F84" s="103"/>
    </row>
    <row r="85" spans="2:7" ht="12.75" x14ac:dyDescent="0.25">
      <c r="B85" s="101"/>
      <c r="C85" s="102"/>
      <c r="D85" s="103"/>
      <c r="E85" s="103"/>
      <c r="F85" s="103"/>
    </row>
    <row r="86" spans="2:7" ht="12.75" x14ac:dyDescent="0.25">
      <c r="B86" s="101"/>
      <c r="C86" s="102"/>
    </row>
  </sheetData>
  <mergeCells count="4">
    <mergeCell ref="B1:F1"/>
    <mergeCell ref="B3:F3"/>
    <mergeCell ref="B4:F4"/>
    <mergeCell ref="C69:F69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RowHeight="12.75" x14ac:dyDescent="0.2"/>
  <cols>
    <col min="1" max="1" width="39.140625" style="129" bestFit="1" customWidth="1"/>
    <col min="2" max="2" width="10.5703125" style="130" bestFit="1" customWidth="1"/>
    <col min="3" max="7" width="9.140625" style="129"/>
    <col min="8" max="8" width="42.140625" style="129" bestFit="1" customWidth="1"/>
    <col min="9" max="10" width="10.28515625" style="129" bestFit="1" customWidth="1"/>
    <col min="11" max="16384" width="9.140625" style="129"/>
  </cols>
  <sheetData>
    <row r="4" spans="1:12" x14ac:dyDescent="0.2">
      <c r="D4" s="129" t="s">
        <v>178</v>
      </c>
      <c r="E4" s="130">
        <f>+PiG!E38</f>
        <v>-131610.07</v>
      </c>
    </row>
    <row r="5" spans="1:12" x14ac:dyDescent="0.2">
      <c r="A5" s="131" t="s">
        <v>179</v>
      </c>
      <c r="B5" s="132">
        <f>338315.92-B10</f>
        <v>378884.53000000026</v>
      </c>
      <c r="E5" s="133">
        <f>+SUM(B8)</f>
        <v>163888.74</v>
      </c>
      <c r="G5" s="134">
        <f>+E4+G6</f>
        <v>-163888.74</v>
      </c>
    </row>
    <row r="6" spans="1:12" x14ac:dyDescent="0.2">
      <c r="A6" s="135" t="s">
        <v>180</v>
      </c>
      <c r="B6" s="136">
        <v>-214995.79</v>
      </c>
      <c r="G6" s="133">
        <v>-32278.67</v>
      </c>
    </row>
    <row r="7" spans="1:12" x14ac:dyDescent="0.2">
      <c r="E7" s="130">
        <f>+SUM(E4:E5)</f>
        <v>32278.669999999984</v>
      </c>
    </row>
    <row r="8" spans="1:12" x14ac:dyDescent="0.2">
      <c r="A8" s="129" t="s">
        <v>181</v>
      </c>
      <c r="B8" s="130">
        <v>163888.74</v>
      </c>
      <c r="I8" s="129" t="s">
        <v>182</v>
      </c>
      <c r="J8" s="129" t="s">
        <v>183</v>
      </c>
      <c r="K8" s="129" t="s">
        <v>184</v>
      </c>
    </row>
    <row r="10" spans="1:12" x14ac:dyDescent="0.2">
      <c r="A10" s="129" t="s">
        <v>185</v>
      </c>
      <c r="B10" s="130">
        <v>-40568.610000000248</v>
      </c>
      <c r="H10" s="129" t="e">
        <f>+#REF!</f>
        <v>#REF!</v>
      </c>
      <c r="I10" s="130">
        <v>-1008204.6399999997</v>
      </c>
      <c r="J10" s="130">
        <f>+K10-I10</f>
        <v>1172093.3799999997</v>
      </c>
      <c r="K10" s="130">
        <f>+B8</f>
        <v>163888.74</v>
      </c>
      <c r="L10" s="129" t="s">
        <v>186</v>
      </c>
    </row>
    <row r="11" spans="1:12" x14ac:dyDescent="0.2">
      <c r="H11" s="129" t="e">
        <f>+#REF!</f>
        <v>#REF!</v>
      </c>
      <c r="I11" s="130"/>
      <c r="J11" s="130">
        <f>-J10-K12</f>
        <v>-957097.58999999962</v>
      </c>
      <c r="K11" s="130">
        <f>+B5</f>
        <v>378884.53000000026</v>
      </c>
    </row>
    <row r="12" spans="1:12" x14ac:dyDescent="0.2">
      <c r="H12" s="129" t="e">
        <f>+#REF!</f>
        <v>#REF!</v>
      </c>
      <c r="I12" s="130"/>
      <c r="J12" s="130">
        <f>+K12</f>
        <v>-214995.79</v>
      </c>
      <c r="K12" s="130">
        <f>+B6</f>
        <v>-214995.79</v>
      </c>
    </row>
    <row r="13" spans="1:12" x14ac:dyDescent="0.2">
      <c r="A13" s="137" t="s">
        <v>17</v>
      </c>
      <c r="B13" s="138" t="s">
        <v>18</v>
      </c>
      <c r="C13" s="138"/>
      <c r="D13" s="138"/>
      <c r="E13" s="138" t="s">
        <v>0</v>
      </c>
    </row>
    <row r="14" spans="1:12" x14ac:dyDescent="0.2">
      <c r="A14" s="139">
        <v>655000</v>
      </c>
      <c r="B14" s="140" t="s">
        <v>187</v>
      </c>
      <c r="C14" s="140"/>
      <c r="D14" s="140"/>
      <c r="E14" s="141">
        <v>1172833.8999999999</v>
      </c>
      <c r="J14" s="130">
        <f>+SUM(J10:J12)</f>
        <v>0</v>
      </c>
      <c r="K14" s="130"/>
    </row>
    <row r="15" spans="1:12" x14ac:dyDescent="0.2">
      <c r="A15" s="142">
        <v>694080</v>
      </c>
      <c r="B15" s="1" t="s">
        <v>188</v>
      </c>
      <c r="C15" s="1"/>
      <c r="D15" s="1"/>
      <c r="E15" s="143">
        <v>495311.31000000029</v>
      </c>
    </row>
    <row r="16" spans="1:12" x14ac:dyDescent="0.2">
      <c r="A16" s="142">
        <v>695080</v>
      </c>
      <c r="B16" s="1" t="s">
        <v>189</v>
      </c>
      <c r="C16" s="1"/>
      <c r="D16" s="1"/>
      <c r="E16" s="144">
        <v>66409.240000000005</v>
      </c>
    </row>
    <row r="17" spans="1:5" x14ac:dyDescent="0.2">
      <c r="A17" s="145">
        <v>794080</v>
      </c>
      <c r="B17" s="146" t="s">
        <v>190</v>
      </c>
      <c r="C17" s="146"/>
      <c r="D17" s="146"/>
      <c r="E17" s="143">
        <f>+VLOOKUP(A17,'[26]SyS Comparativo (2)'!$E$7:$G$408,3,9)</f>
        <v>-1504256.47</v>
      </c>
    </row>
    <row r="18" spans="1:5" x14ac:dyDescent="0.2">
      <c r="A18" s="147">
        <v>795000</v>
      </c>
      <c r="B18" s="148" t="s">
        <v>191</v>
      </c>
      <c r="C18" s="148"/>
      <c r="D18" s="148"/>
      <c r="E18" s="149">
        <f>+VLOOKUP(A18,'[26]SyS Comparativo (2)'!$E$7:$G$408,3,9)</f>
        <v>-98687.91</v>
      </c>
    </row>
    <row r="19" spans="1:5" x14ac:dyDescent="0.2">
      <c r="A19" s="150"/>
      <c r="B19" s="150" t="s">
        <v>177</v>
      </c>
      <c r="C19" s="150"/>
      <c r="D19" s="150"/>
      <c r="E19" s="151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Balanç</vt:lpstr>
      <vt:lpstr>PiG</vt:lpstr>
      <vt:lpstr>Provisiones Asientos</vt:lpstr>
      <vt:lpstr>Balanç!_1Àrea_d_impressió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2017-05-10T13:37:29Z</cp:lastPrinted>
  <dcterms:created xsi:type="dcterms:W3CDTF">2017-04-03T19:14:58Z</dcterms:created>
  <dcterms:modified xsi:type="dcterms:W3CDTF">2017-05-10T14:20:47Z</dcterms:modified>
</cp:coreProperties>
</file>