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395" activeTab="1"/>
  </bookViews>
  <sheets>
    <sheet name="Balance" sheetId="2" r:id="rId1"/>
    <sheet name="PiG" sheetId="4" r:id="rId2"/>
    <sheet name="Provisiones Asientos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Àrea_d_impressió" localSheetId="0">Balance!$C$1:$G$62</definedName>
    <definedName name="_216">[1]Estadisticas!$B$25</definedName>
    <definedName name="_217">[1]Estadisticas!$C$25</definedName>
    <definedName name="_220">[1]Estadisticas!$H$25</definedName>
    <definedName name="_221">[1]Estadisticas!$I$25</definedName>
    <definedName name="_224">[1]Estadisticas!$N$25</definedName>
    <definedName name="_225">[1]Estadisticas!$O$25</definedName>
    <definedName name="_386">[1]Estadisticas!$B$33</definedName>
    <definedName name="_387">[1]Estadisticas!$C$33</definedName>
    <definedName name="_390">[1]Estadisticas!$H$33</definedName>
    <definedName name="_391">[1]Estadisticas!$I$33</definedName>
    <definedName name="_394">[1]Estadisticas!$N$33</definedName>
    <definedName name="_395">[1]Estadisticas!$O$33</definedName>
    <definedName name="_3Àrea_d_impressió" localSheetId="1">PiG!$A$1:$F$69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A_IMPRESIÓN_IM">#REF!</definedName>
    <definedName name="aa">[2]Recerca!$E$130</definedName>
    <definedName name="AJUSTES">#REF!</definedName>
    <definedName name="AS2DocOpenMode" hidden="1">"AS2DocumentEdit"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>'[3]Ingresos anys anteriors'!#REF!</definedName>
    <definedName name="Canon_IN3">#REF!</definedName>
    <definedName name="canvi">'[4]2000'!$C$12</definedName>
    <definedName name="canvi2">'[5]2000'!$C$12</definedName>
    <definedName name="CANVIO">'[6]2000'!$C$12</definedName>
    <definedName name="Captació_02">#REF!</definedName>
    <definedName name="Captació_03">#REF!</definedName>
    <definedName name="CCC">[7]RTATGOBRES!#REF!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IB">[8]RTATGOBRES!#REF!</definedName>
    <definedName name="COD_CL">#REF!</definedName>
    <definedName name="consultoria">#REF!</definedName>
    <definedName name="Cost_Personal">'[9]Transferencia 2004'!#REF!</definedName>
    <definedName name="Cost_Personal_Innovacio">'[10]2004(2)'!$Q$4</definedName>
    <definedName name="Cost_Personal2">'[11]Transferencia 2004'!#REF!</definedName>
    <definedName name="CostPersonal2">'[11]Transferencia 2004'!#REF!</definedName>
    <definedName name="CPB">[12]RTATGOBRES!#REF!</definedName>
    <definedName name="CTERSACUMA">[13]RSCTEEXPL!#REF!</definedName>
    <definedName name="CTERSMXM">[13]RSCTEEXPL!#REF!</definedName>
    <definedName name="D">#REF!</definedName>
    <definedName name="de">'[14]Pressupost general'!#REF!</definedName>
    <definedName name="DEDUCCIONES">#REF!</definedName>
    <definedName name="DICC.">[15]CTEEXPLOT!#REF!</definedName>
    <definedName name="DL68468ec2_940f_4ff0_b924_2345eb862c3b" hidden="1">#REF!</definedName>
    <definedName name="DRIVERS">[16]DRIVERS!$B$7:$B$18</definedName>
    <definedName name="DSA">[17]RTATGOBRES!#REF!</definedName>
    <definedName name="ESTUDIS">'[18]TAULA VALIDACIONS'!$A$8:$A$19</definedName>
    <definedName name="EURO">[2]Innov.!$G$5</definedName>
    <definedName name="EUROS">#REF!</definedName>
    <definedName name="Excel_BuiltIn__FilterDatabase_1">#REF!</definedName>
    <definedName name="Excel_BuiltIn__FilterDatabase_2">#REF!</definedName>
    <definedName name="Excel_BuiltIn__FilterDatabase_3">#REF!</definedName>
    <definedName name="FLUJOS.PÁG.113" hidden="1">{#N/A,#N/A,FALSE,"Aging Summary";#N/A,#N/A,FALSE,"Ratio Analysis";#N/A,#N/A,FALSE,"Test 120 Day Accts";#N/A,#N/A,FALSE,"Tickmarks"}</definedName>
    <definedName name="HECC">[8]RTATGOBRES!#REF!</definedName>
    <definedName name="HGF">[12]RTATGOBRES!#REF!</definedName>
    <definedName name="hola">[19]DetallPGestió!$C$43</definedName>
    <definedName name="hola2">[19]DetallPGestió!$C$43</definedName>
    <definedName name="Hores_tardo">#REF!</definedName>
    <definedName name="INV">[19]DetallPGestió!$C$97</definedName>
    <definedName name="LIQUIDACION">#REF!</definedName>
    <definedName name="LITERARIA">[15]CTEEXPLOT!#REF!</definedName>
    <definedName name="P.ESPAIS">[15]CTEEXPLOT!#REF!</definedName>
    <definedName name="P.ESPECIALS">[15]CTEEXPLOT!#REF!</definedName>
    <definedName name="P.GRALS">[15]CTEEXPLOT!#REF!</definedName>
    <definedName name="PERCENTATGE">'[18]TAULA VALIDACIONS'!$A$1:$A$6</definedName>
    <definedName name="Percentatge_despesa">#REF!</definedName>
    <definedName name="Percentatge_Facturacio">#REF!</definedName>
    <definedName name="previssió">[20]ENERO!$B$28</definedName>
    <definedName name="prova">#REF!</definedName>
    <definedName name="ratio_innovacio">[2]Innov.!$E$139</definedName>
    <definedName name="ratio_recerca">[2]Recerca!$E$130</definedName>
    <definedName name="ratio_TT">[2]TT!$D$118</definedName>
    <definedName name="Rev_20151">OFFSET('[21]Revisió 20151 I'!$A$4,0,0,COUNTA('[21]Revisió 20151 I'!$A:$A),89)</definedName>
    <definedName name="s">#REF!</definedName>
    <definedName name="SAPBEXdnldView" hidden="1">"37C8I2A9XWFENEZR00P1T2CZE"</definedName>
    <definedName name="SAPBEXsysID" hidden="1">"CRP"</definedName>
    <definedName name="sub_total_ingres_unitats">#REF!</definedName>
    <definedName name="T">'[22]Ingresos anys anteriors'!#REF!</definedName>
    <definedName name="Te">'[23]Ingresos anys anteriors'!#REF!</definedName>
    <definedName name="tie">'[14]Pressupost general'!#REF!</definedName>
    <definedName name="tio">'[14]Pressupost general'!#REF!</definedName>
    <definedName name="tise">'[14]Pressupost general'!#REF!</definedName>
    <definedName name="tot">#REF!</definedName>
    <definedName name="Tot.Prop.">#REF!</definedName>
    <definedName name="Tot_Objectiu_aprovat">#REF!</definedName>
    <definedName name="Total_comptes_generals">#REF!</definedName>
    <definedName name="TOTAL_DESP02">#REF!</definedName>
    <definedName name="TOTAL_DSP02">[24]DetallPGestió!$C$43</definedName>
    <definedName name="TOTAL_INGR02">#REF!</definedName>
    <definedName name="TOTAL_INV02">#REF!</definedName>
    <definedName name="TOTALDADES">'[25]DETALL INVENTARI '!$A$1:$AF$3005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/>
  <c r="E17"/>
  <c r="E19" s="1"/>
  <c r="K12"/>
  <c r="J12" s="1"/>
  <c r="H12"/>
  <c r="H11"/>
  <c r="K10"/>
  <c r="J10" s="1"/>
  <c r="H10"/>
  <c r="E5"/>
  <c r="B5"/>
  <c r="K11" s="1"/>
  <c r="E4"/>
  <c r="G5" l="1"/>
  <c r="E7"/>
  <c r="J11"/>
  <c r="J14" l="1"/>
</calcChain>
</file>

<file path=xl/sharedStrings.xml><?xml version="1.0" encoding="utf-8"?>
<sst xmlns="http://schemas.openxmlformats.org/spreadsheetml/2006/main" count="280" uniqueCount="190">
  <si>
    <t>31.12.2016</t>
  </si>
  <si>
    <t>A)</t>
  </si>
  <si>
    <t>I.</t>
  </si>
  <si>
    <t>3.</t>
  </si>
  <si>
    <t>4.</t>
  </si>
  <si>
    <t>6.</t>
  </si>
  <si>
    <t>7.</t>
  </si>
  <si>
    <t>8.</t>
  </si>
  <si>
    <t>9.</t>
  </si>
  <si>
    <t>Cuenta</t>
  </si>
  <si>
    <t>Descripción</t>
  </si>
  <si>
    <t>III.</t>
  </si>
  <si>
    <t>2.</t>
  </si>
  <si>
    <t>V.</t>
  </si>
  <si>
    <t>1.</t>
  </si>
  <si>
    <t>VI.</t>
  </si>
  <si>
    <t>5.</t>
  </si>
  <si>
    <t>B)</t>
  </si>
  <si>
    <t>II.</t>
  </si>
  <si>
    <t>Personal</t>
  </si>
  <si>
    <t>VII.</t>
  </si>
  <si>
    <t>VIII.</t>
  </si>
  <si>
    <t>A.1)</t>
  </si>
  <si>
    <t>-</t>
  </si>
  <si>
    <t>IV.</t>
  </si>
  <si>
    <t>A.3)</t>
  </si>
  <si>
    <t>C)</t>
  </si>
  <si>
    <t>a)</t>
  </si>
  <si>
    <t>b)</t>
  </si>
  <si>
    <t>d)</t>
  </si>
  <si>
    <t>e)</t>
  </si>
  <si>
    <t>f)</t>
  </si>
  <si>
    <t>c)</t>
  </si>
  <si>
    <t>10.</t>
  </si>
  <si>
    <t>12.</t>
  </si>
  <si>
    <t>13.</t>
  </si>
  <si>
    <t>14.</t>
  </si>
  <si>
    <t>15.</t>
  </si>
  <si>
    <t>16.</t>
  </si>
  <si>
    <t>17.</t>
  </si>
  <si>
    <t>A.2)</t>
  </si>
  <si>
    <t>A.4)</t>
  </si>
  <si>
    <t>A.5)</t>
  </si>
  <si>
    <t>FUNDACIÓ PER A LA UNIVERSITAT OBERTA DE CATALUNYA</t>
  </si>
  <si>
    <t xml:space="preserve">4. </t>
  </si>
  <si>
    <t>Total</t>
  </si>
  <si>
    <t>Total s/PL</t>
  </si>
  <si>
    <t>Movimiento que proviene de PL</t>
  </si>
  <si>
    <t>Impacto en PL S/Contabilidad</t>
  </si>
  <si>
    <t>Reclass</t>
  </si>
  <si>
    <t>Diferencia</t>
  </si>
  <si>
    <t>gasto</t>
  </si>
  <si>
    <t>(euros)</t>
  </si>
  <si>
    <t>ACTIVO</t>
  </si>
  <si>
    <t>ACTIVO NO CORRIENTE</t>
  </si>
  <si>
    <t>Inmovilizado intangible</t>
  </si>
  <si>
    <t>Patentes, licencias, marcas y similares</t>
  </si>
  <si>
    <t>Fondo de comercio</t>
  </si>
  <si>
    <t>Aplicaciones informáticas</t>
  </si>
  <si>
    <t>Materiales didácticos</t>
  </si>
  <si>
    <t>Derechos sobre bienes cedidos en uso gratuitamente</t>
  </si>
  <si>
    <t>Otro inmovilizado intangible</t>
  </si>
  <si>
    <t>Inmovilizado material</t>
  </si>
  <si>
    <t>Construcciones</t>
  </si>
  <si>
    <t>Instalaciones técnicas</t>
  </si>
  <si>
    <t>Mobiliario</t>
  </si>
  <si>
    <t>Equipos para procesamientos de información</t>
  </si>
  <si>
    <t>Otro inmovilizado material</t>
  </si>
  <si>
    <t>Inversiones en empresas del grupo y asociadas a largo plazo</t>
  </si>
  <si>
    <t>Instrumentos de patrimonio</t>
  </si>
  <si>
    <t>Inversiones financieras a largo plazo</t>
  </si>
  <si>
    <t>Créditos a terceros</t>
  </si>
  <si>
    <t>Otros activos financieros</t>
  </si>
  <si>
    <t>ACTIVO CORRIENTE</t>
  </si>
  <si>
    <t>Existencias</t>
  </si>
  <si>
    <t>Bienes destinados a las actividades</t>
  </si>
  <si>
    <t>Usuarios, patrocinadores y deudores por actividades y otras cuentas por cobrar</t>
  </si>
  <si>
    <t>Usuarios y deudores por ventas y prestación de servicios</t>
  </si>
  <si>
    <t>1. Alumnos</t>
  </si>
  <si>
    <t>2. Deudores por subvenciones</t>
  </si>
  <si>
    <t>3. Deudores por prestaciones de servicios</t>
  </si>
  <si>
    <t>Deudores, entidades del grupo, asociadas y otras partes vinculadas</t>
  </si>
  <si>
    <t>Otros deudores</t>
  </si>
  <si>
    <t>Otros créditos con las administraciones públicas</t>
  </si>
  <si>
    <t>IV. Inversiones en entidades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</si>
  <si>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</si>
  <si>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</si>
  <si>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</si>
  <si>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</si>
  <si>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TOTAL ACTIVO</t>
  </si>
  <si>
    <t>PASIVO</t>
  </si>
  <si>
    <t>PATRIMONIO NETO</t>
  </si>
  <si>
    <t>FONDOS PROPIOS</t>
  </si>
  <si>
    <t>Fondo dotacional</t>
  </si>
  <si>
    <t>Fondos dotacionales</t>
  </si>
  <si>
    <t>Excedentes de ejercicios anteriores</t>
  </si>
  <si>
    <t>Remanente</t>
  </si>
  <si>
    <t>Resultados negativos de ejercicios anteriores</t>
  </si>
  <si>
    <t>Excedentes pendientes de aplicación en actividades estatutarias</t>
  </si>
  <si>
    <t>Excedentes del ejercicio</t>
  </si>
  <si>
    <t>AJUSTES POR CAMBIOS DE VALOR</t>
  </si>
  <si>
    <t xml:space="preserve"> Activos financieros disponibles para la venta</t>
  </si>
  <si>
    <t>SUBVENCIONES, DONACIONES Y LEGADOS RECIBIDOS</t>
  </si>
  <si>
    <t>Subvenciones oficiales en capital</t>
  </si>
  <si>
    <t>Donaciones y legados en capital</t>
  </si>
  <si>
    <t>Otras subvenciones, donaciones y legados</t>
  </si>
  <si>
    <t>PASIVO NO CORRIENTE</t>
  </si>
  <si>
    <t>Provisiones a largo plazo</t>
  </si>
  <si>
    <t>Otras provisiones</t>
  </si>
  <si>
    <t>Deudas a largo plazo</t>
  </si>
  <si>
    <t>Otros pasivos financieros</t>
  </si>
  <si>
    <t>PASIVO CORRIENTE</t>
  </si>
  <si>
    <t>Deudas a corto plazo</t>
  </si>
  <si>
    <t>Deudas con entidades de crédito</t>
  </si>
  <si>
    <t>Deudas con empresas del grupo y empresas asociadas a corto plazo</t>
  </si>
  <si>
    <t>Proveedores de inmovilizado, entidades del grupo y asociadas</t>
  </si>
  <si>
    <t>Otras deudas con entidades del grupo y asociadas</t>
  </si>
  <si>
    <t>Intereses a corto plazo con entidades del grupo y asociadas</t>
  </si>
  <si>
    <t>Acreedores comerciales y otras cuentas por pagar</t>
  </si>
  <si>
    <t>Proveedores</t>
  </si>
  <si>
    <t>Proveedores, empresas del grupo y asociadas</t>
  </si>
  <si>
    <t>Acreedores varios</t>
  </si>
  <si>
    <t>Otras deudas con las administraciones públicas</t>
  </si>
  <si>
    <t>Anticipos de usuarios</t>
  </si>
  <si>
    <t>TOTAL PATRIMONIO NETO Y PASIVO</t>
  </si>
  <si>
    <t>Ejercicio</t>
  </si>
  <si>
    <t>OPERACIONES CONTINUADAS</t>
  </si>
  <si>
    <t>Ingresos por las actividades</t>
  </si>
  <si>
    <t>Ventas</t>
  </si>
  <si>
    <t>Prestación de servicios</t>
  </si>
  <si>
    <t>Ingresos de promociones, patrocinadores y colaboraciones</t>
  </si>
  <si>
    <t xml:space="preserve">Subvenciones oficiales a las actividades </t>
  </si>
  <si>
    <t>Donaciones y otros ingresos para actividades</t>
  </si>
  <si>
    <t>Ayudas concedidas y otros gastos</t>
  </si>
  <si>
    <t>Trabajos realizados por la empresa para su activo</t>
  </si>
  <si>
    <t>Aprovisionamientos</t>
  </si>
  <si>
    <t>Consumo de bienes destinados a las actividades</t>
  </si>
  <si>
    <t>Otros ingresos de explotación</t>
  </si>
  <si>
    <t>Ingresos por arrendamientos</t>
  </si>
  <si>
    <t>Ingresos accesorios y otros de gestión corriente</t>
  </si>
  <si>
    <t>Gastos de personal</t>
  </si>
  <si>
    <t>Sueldos, salarios y asimilados</t>
  </si>
  <si>
    <t>Cargas sociales</t>
  </si>
  <si>
    <t>Otros gastos de explotación</t>
  </si>
  <si>
    <t>Servicios exteriores</t>
  </si>
  <si>
    <t>a2) Arrendamientos y cánones</t>
  </si>
  <si>
    <t>a3) Reparaciones y conservación</t>
  </si>
  <si>
    <t>a4) Servicios profesionales independientes</t>
  </si>
  <si>
    <t>a6) Primas de seguros</t>
  </si>
  <si>
    <t>a7) Servicios bancarios</t>
  </si>
  <si>
    <t>a8) Publicidad, propaganda y relaciones públicas</t>
  </si>
  <si>
    <t>a9) Suministros</t>
  </si>
  <si>
    <t>a10) Otros servicios</t>
  </si>
  <si>
    <t>Tributos</t>
  </si>
  <si>
    <t>Pérdidas, deterioro y variación de provisiones por operaciones de las actividades</t>
  </si>
  <si>
    <t>Amortización del inmovilizado</t>
  </si>
  <si>
    <t>Amortización de GECSA</t>
  </si>
  <si>
    <t>Amortización del fondo de comercio</t>
  </si>
  <si>
    <t>Subvenciones, donaciones y legados traspasados ​​al resultado</t>
  </si>
  <si>
    <t>Deterioro y resultado por enajenaciones del inmovilizado</t>
  </si>
  <si>
    <t>Deterioros y pérdidas</t>
  </si>
  <si>
    <t>Resultado por enajenación de GECSA</t>
  </si>
  <si>
    <t>Otros resultados</t>
  </si>
  <si>
    <t>RESULTADO DE EXPLOTACIÓN</t>
  </si>
  <si>
    <t>Ingresos financieros</t>
  </si>
  <si>
    <t>De valores negociables y otros instrumentos financieros</t>
  </si>
  <si>
    <t>Gastos financieros</t>
  </si>
  <si>
    <t>Por deudas con empresas del grupo y asociadas</t>
  </si>
  <si>
    <t>Por deudas con terceros</t>
  </si>
  <si>
    <t>Variación del valor razonable en instrumentos financieros</t>
  </si>
  <si>
    <t>Cartera de negociación y otros</t>
  </si>
  <si>
    <t>Diferencias de cambio</t>
  </si>
  <si>
    <t>RESULTADO FINANCIERO</t>
  </si>
  <si>
    <t>RESULTADO ANTES DE IMPUESTOS</t>
  </si>
  <si>
    <t>Impuestos sobre beneficios</t>
  </si>
  <si>
    <t xml:space="preserve">RESULTADO DEL EJERCICIO PROCEDENTE DE OPERACIONES </t>
  </si>
  <si>
    <t>OPERACIONES INTERRUMPIDAS</t>
  </si>
  <si>
    <t>Resultado del ejercicio procedente de operaciones interrumpidas neto de impuestos</t>
  </si>
  <si>
    <t xml:space="preserve">RESULTADO DEL EJERCICIO </t>
  </si>
  <si>
    <t>Movimiento que procede de periodificaciones</t>
  </si>
  <si>
    <t>Total importe EFE</t>
  </si>
  <si>
    <t>Importe final</t>
  </si>
  <si>
    <t>PÉRDIDAS CRÉDITOS INCO</t>
  </si>
  <si>
    <t>PÉRDIDAS DETERIORO CRE</t>
  </si>
  <si>
    <t>DOTACIÓN PROV OP COME</t>
  </si>
  <si>
    <t>REVERSIÓN DETERIORO DE</t>
  </si>
  <si>
    <t>EXCESO DE PROVISIONES</t>
  </si>
  <si>
    <t>31.12.2017</t>
  </si>
  <si>
    <t>BALANCE DE SITUACIÓN A 31 DE DICIEMBRE DE 2017</t>
  </si>
  <si>
    <t>CUENTA DE PÉRDIDAS Y GANANCIAS A 31 DE DICIEMBRE DE 2017</t>
  </si>
</sst>
</file>

<file path=xl/styles.xml><?xml version="1.0" encoding="utf-8"?>
<styleSheet xmlns="http://schemas.openxmlformats.org/spreadsheetml/2006/main">
  <numFmts count="8">
    <numFmt numFmtId="164" formatCode="#,###_);\(#,###\)"/>
    <numFmt numFmtId="165" formatCode="#,##0.00\ ;\(#,##0.00\);\-"/>
    <numFmt numFmtId="166" formatCode="#,##0\ ;\(#,##0\);\-"/>
    <numFmt numFmtId="167" formatCode="#,##0.00;\(#,##0.00\);\-"/>
    <numFmt numFmtId="168" formatCode="#,##0;[Red]\-#,##0"/>
    <numFmt numFmtId="169" formatCode="_ * #,##0.00_ ;_ * \-#,##0.00_ ;_ * &quot;-&quot;??_ ;_ @_ "/>
    <numFmt numFmtId="170" formatCode="#,###.00_);\(#,###.00\)"/>
    <numFmt numFmtId="172" formatCode="#,##0.0000\ ;\(#,##0.0000\);\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strike/>
      <sz val="8"/>
      <name val="Arial"/>
      <family val="2"/>
    </font>
    <font>
      <sz val="10"/>
      <name val="Times New Roman"/>
      <family val="1"/>
    </font>
    <font>
      <sz val="8"/>
      <name val="Book Antiqua"/>
      <family val="1"/>
    </font>
    <font>
      <b/>
      <sz val="8"/>
      <name val="Book Antiqua"/>
      <family val="1"/>
    </font>
    <font>
      <i/>
      <sz val="8"/>
      <color theme="0" tint="-0.499984740745262"/>
      <name val="Arial"/>
      <family val="2"/>
    </font>
    <font>
      <b/>
      <sz val="14"/>
      <name val="Arial"/>
      <family val="2"/>
    </font>
    <font>
      <sz val="10"/>
      <name val="Book Antiqua"/>
      <family val="1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Book Antiqua"/>
      <family val="1"/>
    </font>
    <font>
      <sz val="7"/>
      <name val="Arial"/>
      <family val="2"/>
    </font>
    <font>
      <b/>
      <sz val="9"/>
      <name val="Book Antiqua"/>
      <family val="1"/>
    </font>
    <font>
      <sz val="9"/>
      <name val="Book Antiqua"/>
      <family val="1"/>
    </font>
    <font>
      <i/>
      <sz val="8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168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4" fillId="0" borderId="0"/>
  </cellStyleXfs>
  <cellXfs count="151">
    <xf numFmtId="0" fontId="0" fillId="0" borderId="0" xfId="0"/>
    <xf numFmtId="0" fontId="3" fillId="0" borderId="0" xfId="1" applyFont="1" applyBorder="1"/>
    <xf numFmtId="164" fontId="3" fillId="2" borderId="0" xfId="1" applyNumberFormat="1" applyFont="1" applyFill="1" applyBorder="1"/>
    <xf numFmtId="165" fontId="3" fillId="2" borderId="0" xfId="1" applyNumberFormat="1" applyFont="1" applyFill="1" applyBorder="1"/>
    <xf numFmtId="164" fontId="4" fillId="2" borderId="4" xfId="1" applyNumberFormat="1" applyFont="1" applyFill="1" applyBorder="1"/>
    <xf numFmtId="164" fontId="4" fillId="2" borderId="0" xfId="1" applyNumberFormat="1" applyFont="1" applyFill="1" applyBorder="1"/>
    <xf numFmtId="165" fontId="3" fillId="2" borderId="5" xfId="1" applyNumberFormat="1" applyFont="1" applyFill="1" applyBorder="1"/>
    <xf numFmtId="166" fontId="3" fillId="2" borderId="10" xfId="1" applyNumberFormat="1" applyFont="1" applyFill="1" applyBorder="1"/>
    <xf numFmtId="165" fontId="3" fillId="2" borderId="5" xfId="1" applyNumberFormat="1" applyFont="1" applyFill="1" applyBorder="1" applyAlignment="1">
      <alignment horizontal="right"/>
    </xf>
    <xf numFmtId="164" fontId="7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right"/>
    </xf>
    <xf numFmtId="165" fontId="4" fillId="2" borderId="5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165" fontId="4" fillId="2" borderId="5" xfId="1" applyNumberFormat="1" applyFont="1" applyFill="1" applyBorder="1" applyAlignment="1"/>
    <xf numFmtId="165" fontId="3" fillId="2" borderId="5" xfId="1" applyNumberFormat="1" applyFont="1" applyFill="1" applyBorder="1" applyAlignment="1"/>
    <xf numFmtId="164" fontId="10" fillId="2" borderId="4" xfId="1" applyNumberFormat="1" applyFont="1" applyFill="1" applyBorder="1"/>
    <xf numFmtId="164" fontId="9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left"/>
    </xf>
    <xf numFmtId="165" fontId="4" fillId="2" borderId="5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left"/>
    </xf>
    <xf numFmtId="165" fontId="3" fillId="2" borderId="5" xfId="1" applyNumberFormat="1" applyFont="1" applyFill="1" applyBorder="1" applyAlignment="1">
      <alignment horizontal="center"/>
    </xf>
    <xf numFmtId="164" fontId="4" fillId="2" borderId="10" xfId="1" applyNumberFormat="1" applyFont="1" applyFill="1" applyBorder="1"/>
    <xf numFmtId="164" fontId="3" fillId="2" borderId="10" xfId="1" applyNumberFormat="1" applyFont="1" applyFill="1" applyBorder="1"/>
    <xf numFmtId="164" fontId="3" fillId="2" borderId="10" xfId="1" applyNumberFormat="1" applyFont="1" applyFill="1" applyBorder="1" applyAlignment="1">
      <alignment horizontal="left"/>
    </xf>
    <xf numFmtId="166" fontId="11" fillId="2" borderId="0" xfId="1" applyNumberFormat="1" applyFont="1" applyFill="1" applyBorder="1"/>
    <xf numFmtId="164" fontId="4" fillId="2" borderId="10" xfId="1" applyNumberFormat="1" applyFont="1" applyFill="1" applyBorder="1" applyAlignment="1">
      <alignment horizontal="left"/>
    </xf>
    <xf numFmtId="165" fontId="4" fillId="2" borderId="0" xfId="1" applyNumberFormat="1" applyFont="1" applyFill="1" applyBorder="1" applyAlignment="1">
      <alignment horizontal="right"/>
    </xf>
    <xf numFmtId="164" fontId="13" fillId="2" borderId="0" xfId="1" applyNumberFormat="1" applyFont="1" applyFill="1"/>
    <xf numFmtId="164" fontId="14" fillId="2" borderId="0" xfId="1" applyNumberFormat="1" applyFont="1" applyFill="1"/>
    <xf numFmtId="164" fontId="15" fillId="2" borderId="0" xfId="1" applyNumberFormat="1" applyFont="1" applyFill="1"/>
    <xf numFmtId="164" fontId="2" fillId="2" borderId="0" xfId="1" applyNumberFormat="1" applyFont="1" applyFill="1"/>
    <xf numFmtId="164" fontId="15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/>
    <xf numFmtId="164" fontId="14" fillId="2" borderId="1" xfId="1" applyNumberFormat="1" applyFont="1" applyFill="1" applyBorder="1"/>
    <xf numFmtId="164" fontId="15" fillId="2" borderId="2" xfId="1" applyNumberFormat="1" applyFont="1" applyFill="1" applyBorder="1"/>
    <xf numFmtId="164" fontId="18" fillId="2" borderId="2" xfId="1" applyNumberFormat="1" applyFont="1" applyFill="1" applyBorder="1"/>
    <xf numFmtId="164" fontId="14" fillId="2" borderId="3" xfId="1" applyNumberFormat="1" applyFont="1" applyFill="1" applyBorder="1" applyAlignment="1">
      <alignment horizontal="center"/>
    </xf>
    <xf numFmtId="164" fontId="19" fillId="2" borderId="0" xfId="1" applyNumberFormat="1" applyFont="1" applyFill="1"/>
    <xf numFmtId="164" fontId="14" fillId="2" borderId="11" xfId="1" applyNumberFormat="1" applyFont="1" applyFill="1" applyBorder="1"/>
    <xf numFmtId="164" fontId="15" fillId="2" borderId="12" xfId="1" applyNumberFormat="1" applyFont="1" applyFill="1" applyBorder="1"/>
    <xf numFmtId="164" fontId="14" fillId="2" borderId="12" xfId="1" applyNumberFormat="1" applyFont="1" applyFill="1" applyBorder="1" applyAlignment="1">
      <alignment horizontal="center"/>
    </xf>
    <xf numFmtId="1" fontId="14" fillId="2" borderId="15" xfId="1" applyNumberFormat="1" applyFont="1" applyFill="1" applyBorder="1" applyAlignment="1">
      <alignment horizontal="center"/>
    </xf>
    <xf numFmtId="164" fontId="14" fillId="2" borderId="4" xfId="1" applyNumberFormat="1" applyFont="1" applyFill="1" applyBorder="1"/>
    <xf numFmtId="164" fontId="15" fillId="2" borderId="0" xfId="1" applyNumberFormat="1" applyFont="1" applyFill="1" applyBorder="1"/>
    <xf numFmtId="164" fontId="2" fillId="2" borderId="3" xfId="1" applyNumberFormat="1" applyFont="1" applyFill="1" applyBorder="1"/>
    <xf numFmtId="164" fontId="4" fillId="2" borderId="5" xfId="1" applyNumberFormat="1" applyFont="1" applyFill="1" applyBorder="1" applyAlignment="1">
      <alignment horizontal="center"/>
    </xf>
    <xf numFmtId="167" fontId="4" fillId="2" borderId="8" xfId="1" applyNumberFormat="1" applyFont="1" applyFill="1" applyBorder="1"/>
    <xf numFmtId="164" fontId="10" fillId="2" borderId="0" xfId="1" applyNumberFormat="1" applyFont="1" applyFill="1"/>
    <xf numFmtId="167" fontId="4" fillId="2" borderId="3" xfId="2" applyNumberFormat="1" applyFont="1" applyFill="1" applyBorder="1"/>
    <xf numFmtId="167" fontId="3" fillId="2" borderId="5" xfId="1" applyNumberFormat="1" applyFont="1" applyFill="1" applyBorder="1"/>
    <xf numFmtId="167" fontId="3" fillId="2" borderId="5" xfId="1" applyNumberFormat="1" applyFont="1" applyFill="1" applyBorder="1" applyAlignment="1"/>
    <xf numFmtId="164" fontId="9" fillId="2" borderId="0" xfId="1" applyNumberFormat="1" applyFont="1" applyFill="1"/>
    <xf numFmtId="167" fontId="3" fillId="2" borderId="5" xfId="1" applyNumberFormat="1" applyFont="1" applyFill="1" applyBorder="1" applyAlignment="1">
      <alignment horizontal="right"/>
    </xf>
    <xf numFmtId="167" fontId="4" fillId="2" borderId="5" xfId="2" applyNumberFormat="1" applyFont="1" applyFill="1" applyBorder="1"/>
    <xf numFmtId="4" fontId="3" fillId="2" borderId="5" xfId="1" applyNumberFormat="1" applyFont="1" applyFill="1" applyBorder="1"/>
    <xf numFmtId="4" fontId="3" fillId="2" borderId="5" xfId="3" applyNumberFormat="1" applyFont="1" applyFill="1" applyBorder="1" applyAlignment="1">
      <alignment horizontal="right"/>
    </xf>
    <xf numFmtId="167" fontId="3" fillId="2" borderId="5" xfId="2" applyNumberFormat="1" applyFont="1" applyFill="1" applyBorder="1"/>
    <xf numFmtId="164" fontId="10" fillId="2" borderId="0" xfId="1" applyNumberFormat="1" applyFont="1" applyFill="1" applyBorder="1"/>
    <xf numFmtId="4" fontId="4" fillId="2" borderId="5" xfId="1" applyNumberFormat="1" applyFont="1" applyFill="1" applyBorder="1"/>
    <xf numFmtId="167" fontId="4" fillId="2" borderId="5" xfId="2" applyNumberFormat="1" applyFont="1" applyFill="1" applyBorder="1" applyAlignment="1">
      <alignment horizontal="right"/>
    </xf>
    <xf numFmtId="167" fontId="3" fillId="2" borderId="5" xfId="2" applyNumberFormat="1" applyFont="1" applyFill="1" applyBorder="1" applyAlignment="1">
      <alignment horizontal="right"/>
    </xf>
    <xf numFmtId="164" fontId="4" fillId="2" borderId="11" xfId="1" applyNumberFormat="1" applyFont="1" applyFill="1" applyBorder="1"/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7" fontId="3" fillId="2" borderId="15" xfId="2" applyNumberFormat="1" applyFont="1" applyFill="1" applyBorder="1"/>
    <xf numFmtId="164" fontId="4" fillId="2" borderId="12" xfId="1" applyNumberFormat="1" applyFont="1" applyFill="1" applyBorder="1" applyAlignment="1">
      <alignment horizontal="center"/>
    </xf>
    <xf numFmtId="167" fontId="4" fillId="2" borderId="8" xfId="1" applyNumberFormat="1" applyFont="1" applyFill="1" applyBorder="1" applyAlignment="1">
      <alignment vertical="center"/>
    </xf>
    <xf numFmtId="164" fontId="20" fillId="2" borderId="0" xfId="1" applyNumberFormat="1" applyFont="1" applyFill="1" applyBorder="1"/>
    <xf numFmtId="164" fontId="2" fillId="2" borderId="0" xfId="1" applyNumberFormat="1" applyFill="1"/>
    <xf numFmtId="172" fontId="15" fillId="2" borderId="0" xfId="1" applyNumberFormat="1" applyFont="1" applyFill="1"/>
    <xf numFmtId="164" fontId="17" fillId="2" borderId="0" xfId="1" applyNumberFormat="1" applyFont="1" applyFill="1" applyAlignment="1">
      <alignment horizontal="centerContinuous"/>
    </xf>
    <xf numFmtId="170" fontId="2" fillId="2" borderId="0" xfId="1" applyNumberFormat="1" applyFont="1" applyFill="1"/>
    <xf numFmtId="164" fontId="21" fillId="2" borderId="0" xfId="1" applyNumberFormat="1" applyFont="1" applyFill="1"/>
    <xf numFmtId="164" fontId="22" fillId="2" borderId="0" xfId="1" applyNumberFormat="1" applyFont="1" applyFill="1"/>
    <xf numFmtId="164" fontId="14" fillId="2" borderId="2" xfId="1" applyNumberFormat="1" applyFont="1" applyFill="1" applyBorder="1" applyAlignment="1">
      <alignment horizontal="right"/>
    </xf>
    <xf numFmtId="164" fontId="14" fillId="2" borderId="12" xfId="1" applyNumberFormat="1" applyFont="1" applyFill="1" applyBorder="1" applyAlignment="1">
      <alignment horizontal="right"/>
    </xf>
    <xf numFmtId="164" fontId="15" fillId="2" borderId="2" xfId="1" applyNumberFormat="1" applyFont="1" applyFill="1" applyBorder="1" applyAlignment="1">
      <alignment horizontal="right"/>
    </xf>
    <xf numFmtId="164" fontId="2" fillId="2" borderId="9" xfId="1" applyNumberFormat="1" applyFont="1" applyFill="1" applyBorder="1"/>
    <xf numFmtId="167" fontId="4" fillId="2" borderId="3" xfId="1" applyNumberFormat="1" applyFont="1" applyFill="1" applyBorder="1" applyAlignment="1">
      <alignment horizontal="right"/>
    </xf>
    <xf numFmtId="167" fontId="4" fillId="2" borderId="5" xfId="1" applyNumberFormat="1" applyFont="1" applyFill="1" applyBorder="1" applyAlignment="1"/>
    <xf numFmtId="167" fontId="3" fillId="2" borderId="5" xfId="1" applyNumberFormat="1" applyFont="1" applyFill="1" applyBorder="1" applyAlignment="1">
      <alignment horizontal="center"/>
    </xf>
    <xf numFmtId="167" fontId="4" fillId="2" borderId="5" xfId="1" applyNumberFormat="1" applyFont="1" applyFill="1" applyBorder="1" applyAlignment="1">
      <alignment horizontal="center"/>
    </xf>
    <xf numFmtId="164" fontId="21" fillId="2" borderId="4" xfId="1" applyNumberFormat="1" applyFont="1" applyFill="1" applyBorder="1"/>
    <xf numFmtId="164" fontId="22" fillId="2" borderId="0" xfId="1" applyNumberFormat="1" applyFont="1" applyFill="1" applyBorder="1" applyAlignment="1">
      <alignment horizontal="right"/>
    </xf>
    <xf numFmtId="164" fontId="13" fillId="2" borderId="0" xfId="1" applyNumberFormat="1" applyFont="1" applyFill="1" applyBorder="1"/>
    <xf numFmtId="164" fontId="13" fillId="2" borderId="15" xfId="1" applyNumberFormat="1" applyFont="1" applyFill="1" applyBorder="1"/>
    <xf numFmtId="164" fontId="4" fillId="2" borderId="6" xfId="1" applyNumberFormat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center" vertical="center"/>
    </xf>
    <xf numFmtId="10" fontId="13" fillId="2" borderId="0" xfId="1" applyNumberFormat="1" applyFont="1" applyFill="1"/>
    <xf numFmtId="164" fontId="4" fillId="2" borderId="0" xfId="1" applyNumberFormat="1" applyFont="1" applyFill="1"/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/>
    <xf numFmtId="164" fontId="4" fillId="2" borderId="12" xfId="1" applyNumberFormat="1" applyFont="1" applyFill="1" applyBorder="1"/>
    <xf numFmtId="164" fontId="3" fillId="2" borderId="12" xfId="1" applyNumberFormat="1" applyFont="1" applyFill="1" applyBorder="1" applyAlignment="1">
      <alignment horizontal="right"/>
    </xf>
    <xf numFmtId="164" fontId="4" fillId="2" borderId="13" xfId="1" applyNumberFormat="1" applyFont="1" applyFill="1" applyBorder="1" applyAlignment="1">
      <alignment horizontal="center"/>
    </xf>
    <xf numFmtId="1" fontId="4" fillId="2" borderId="11" xfId="1" applyNumberFormat="1" applyFont="1" applyFill="1" applyBorder="1" applyAlignment="1">
      <alignment horizontal="center"/>
    </xf>
    <xf numFmtId="1" fontId="4" fillId="2" borderId="15" xfId="1" applyNumberFormat="1" applyFont="1" applyFill="1" applyBorder="1" applyAlignment="1">
      <alignment horizontal="center"/>
    </xf>
    <xf numFmtId="165" fontId="4" fillId="2" borderId="5" xfId="1" applyNumberFormat="1" applyFont="1" applyFill="1" applyBorder="1"/>
    <xf numFmtId="9" fontId="3" fillId="2" borderId="0" xfId="6" applyFont="1" applyFill="1"/>
    <xf numFmtId="4" fontId="3" fillId="2" borderId="0" xfId="1" applyNumberFormat="1" applyFont="1" applyFill="1" applyAlignment="1">
      <alignment horizontal="right" vertical="center"/>
    </xf>
    <xf numFmtId="10" fontId="3" fillId="2" borderId="0" xfId="1" applyNumberFormat="1" applyFont="1" applyFill="1"/>
    <xf numFmtId="166" fontId="9" fillId="2" borderId="0" xfId="1" applyNumberFormat="1" applyFont="1" applyFill="1"/>
    <xf numFmtId="0" fontId="6" fillId="2" borderId="0" xfId="7" applyFont="1" applyFill="1"/>
    <xf numFmtId="170" fontId="3" fillId="2" borderId="0" xfId="1" applyNumberFormat="1" applyFont="1" applyFill="1"/>
    <xf numFmtId="4" fontId="15" fillId="2" borderId="0" xfId="1" applyNumberFormat="1" applyFont="1" applyFill="1" applyBorder="1" applyAlignment="1">
      <alignment horizontal="right" vertical="center" wrapText="1"/>
    </xf>
    <xf numFmtId="165" fontId="4" fillId="2" borderId="8" xfId="1" applyNumberFormat="1" applyFont="1" applyFill="1" applyBorder="1" applyAlignment="1"/>
    <xf numFmtId="164" fontId="4" fillId="2" borderId="0" xfId="1" applyNumberFormat="1" applyFont="1" applyFill="1" applyAlignment="1"/>
    <xf numFmtId="164" fontId="10" fillId="2" borderId="0" xfId="1" applyNumberFormat="1" applyFont="1" applyFill="1" applyAlignment="1"/>
    <xf numFmtId="164" fontId="4" fillId="2" borderId="4" xfId="1" applyNumberFormat="1" applyFont="1" applyFill="1" applyBorder="1" applyAlignment="1"/>
    <xf numFmtId="165" fontId="3" fillId="2" borderId="15" xfId="1" applyNumberFormat="1" applyFont="1" applyFill="1" applyBorder="1" applyAlignment="1">
      <alignment horizontal="center"/>
    </xf>
    <xf numFmtId="164" fontId="4" fillId="2" borderId="13" xfId="1" applyNumberFormat="1" applyFont="1" applyFill="1" applyBorder="1"/>
    <xf numFmtId="165" fontId="4" fillId="2" borderId="15" xfId="1" applyNumberFormat="1" applyFont="1" applyFill="1" applyBorder="1" applyAlignment="1">
      <alignment horizontal="right"/>
    </xf>
    <xf numFmtId="164" fontId="9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centerContinuous"/>
    </xf>
    <xf numFmtId="164" fontId="3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Continuous"/>
    </xf>
    <xf numFmtId="4" fontId="3" fillId="2" borderId="0" xfId="1" applyNumberFormat="1" applyFont="1" applyFill="1" applyAlignment="1">
      <alignment horizontal="center"/>
    </xf>
    <xf numFmtId="170" fontId="3" fillId="2" borderId="0" xfId="1" applyNumberFormat="1" applyFont="1" applyFill="1" applyAlignment="1">
      <alignment horizontal="center"/>
    </xf>
    <xf numFmtId="0" fontId="2" fillId="0" borderId="0" xfId="1"/>
    <xf numFmtId="166" fontId="2" fillId="0" borderId="0" xfId="1" applyNumberFormat="1"/>
    <xf numFmtId="0" fontId="2" fillId="0" borderId="1" xfId="1" applyBorder="1"/>
    <xf numFmtId="166" fontId="2" fillId="0" borderId="9" xfId="1" applyNumberFormat="1" applyBorder="1"/>
    <xf numFmtId="166" fontId="2" fillId="4" borderId="0" xfId="1" applyNumberFormat="1" applyFill="1"/>
    <xf numFmtId="166" fontId="2" fillId="5" borderId="0" xfId="1" applyNumberFormat="1" applyFill="1"/>
    <xf numFmtId="0" fontId="2" fillId="0" borderId="11" xfId="1" applyBorder="1"/>
    <xf numFmtId="166" fontId="2" fillId="0" borderId="13" xfId="1" applyNumberForma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/>
    <xf numFmtId="166" fontId="3" fillId="6" borderId="2" xfId="1" applyNumberFormat="1" applyFont="1" applyFill="1" applyBorder="1"/>
    <xf numFmtId="0" fontId="3" fillId="0" borderId="0" xfId="1" applyFont="1" applyBorder="1" applyAlignment="1">
      <alignment horizontal="center"/>
    </xf>
    <xf numFmtId="166" fontId="3" fillId="6" borderId="0" xfId="1" applyNumberFormat="1" applyFont="1" applyFill="1" applyBorder="1"/>
    <xf numFmtId="166" fontId="23" fillId="0" borderId="0" xfId="1" applyNumberFormat="1" applyFont="1" applyBorder="1"/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166" fontId="23" fillId="0" borderId="12" xfId="1" applyNumberFormat="1" applyFont="1" applyBorder="1"/>
    <xf numFmtId="0" fontId="3" fillId="0" borderId="0" xfId="1" applyFont="1"/>
    <xf numFmtId="166" fontId="4" fillId="0" borderId="0" xfId="1" applyNumberFormat="1" applyFont="1"/>
    <xf numFmtId="164" fontId="19" fillId="2" borderId="0" xfId="1" applyNumberFormat="1" applyFont="1" applyFill="1" applyBorder="1"/>
    <xf numFmtId="164" fontId="20" fillId="2" borderId="0" xfId="1" applyNumberFormat="1" applyFont="1" applyFill="1" applyAlignment="1">
      <alignment horizontal="left"/>
    </xf>
    <xf numFmtId="164" fontId="12" fillId="2" borderId="0" xfId="1" applyNumberFormat="1" applyFont="1" applyFill="1" applyAlignment="1">
      <alignment horizontal="center"/>
    </xf>
    <xf numFmtId="164" fontId="16" fillId="2" borderId="0" xfId="1" applyNumberFormat="1" applyFont="1" applyFill="1" applyAlignment="1">
      <alignment horizontal="center"/>
    </xf>
    <xf numFmtId="164" fontId="17" fillId="2" borderId="0" xfId="1" applyNumberFormat="1" applyFont="1" applyFill="1" applyAlignment="1">
      <alignment horizontal="center"/>
    </xf>
    <xf numFmtId="164" fontId="15" fillId="2" borderId="0" xfId="1" applyNumberFormat="1" applyFont="1" applyFill="1" applyAlignment="1">
      <alignment horizontal="center"/>
    </xf>
    <xf numFmtId="165" fontId="6" fillId="2" borderId="5" xfId="1" applyNumberFormat="1" applyFont="1" applyFill="1" applyBorder="1"/>
    <xf numFmtId="4" fontId="3" fillId="2" borderId="5" xfId="1" applyNumberFormat="1" applyFont="1" applyFill="1" applyBorder="1" applyAlignment="1">
      <alignment horizontal="right" vertical="center"/>
    </xf>
    <xf numFmtId="165" fontId="3" fillId="0" borderId="5" xfId="1" applyNumberFormat="1" applyFont="1" applyFill="1" applyBorder="1" applyAlignment="1"/>
  </cellXfs>
  <cellStyles count="11">
    <cellStyle name="Comma 2" xfId="4"/>
    <cellStyle name="Millares [0]_Modelo" xfId="3"/>
    <cellStyle name="Normal" xfId="0" builtinId="0"/>
    <cellStyle name="Normal 2" xfId="1"/>
    <cellStyle name="Normal 2 2 2" xfId="9"/>
    <cellStyle name="Normal 2 2 3" xfId="10"/>
    <cellStyle name="Normal 3" xfId="5"/>
    <cellStyle name="Normal 31 2" xfId="8"/>
    <cellStyle name="Normal 33" xfId="7"/>
    <cellStyle name="Normal_Modelo" xfId="2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2\z\Mis%20documentos\Gesia\Auditories%202009\PRUCOM%202009\Documentaci&#243;\FINAL\Prucom-IS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supost\Pres06\Seguiment%20de%20Pressupost\Desembre\Matr&#237;cula\IN3\Pressupost\Pressupost%202004\budget2004\Innovaci&#243;\Informe%20per%20Mariona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Economia\IN3\Pressupost\2004\Pres%2004%20091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4\Tressoreria\XARXA182\Mis%20documentos\GO_Mar&#231;_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V1997\RSCG97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upos\Contabilidad\Salvatella\Presupuesto%20simulador%20%202005%20Eureca%20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INVENTAR\INV12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tada\Desktop\UOC\FUOC%202015\Contracte%20Programa\Versi&#243;n%202\Andreu_JustificacioConveniProgramaDivisioCampus-Resta_2015_%20VERSI&#211;%20Ib_3005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3\TRESSORERIA\COMITE%2031-08-03\XARXA182\Mis%20documentos\GO_Mar&#231;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mma\AppData\Local\Temp\Dades%20lliurades%2010-04-15\BD%20global%20projectes%202015_1004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%20Pressupostaria\Pressupost\Pres02\Fitxers%20Reunions\Reuni&#243;%2025_02_02\IN3_2002_V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ga\Pressupostos\Eureca\Eureca%202002%20JUN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erce\Downloads\C&#242;pia%20Model%20per%20revisi&#243;%2020151%20M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erreroD\Configuraci&#243;n%20local\Archivos%20temporales%20de%20Internet\Content.Outlook\C1FYRWV4\Inventari%202TLIDIA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tada\AppData\Local\Deloitte.DA4\Docs\Temp\5000024291\2308469377500000103\29100%20Revisi&#243;n%20Anal&#237;tica%20Final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2004\Pres%202004%20ofic.%20unica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Archivos%20temporales%20de%20Internet\OLK8282\PP_IN3_2001\Attualizzazione_dati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Archivos%20temporales%20de%20Internet\OLK8282\PP_IN3_2001\Attualizzazione_dati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%20Gesti&#243;\Calendaris\Gestio%20Pressupostaria\FUOC\Control%20de%20Gesti&#243;%202003\Centres%20Responsabilitat%20i%20LA\IGE%20-%20IN3\Tancament%20Abril%202003\PP_IN3_2001\Attualizzazione_dati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5\Tressoreria\XARXA182\Mis%20documentos\GO_Mar&#231;_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2\TRESSORERIA\XARXA182\Mis%20documentos\GO_Mar&#231;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04%200912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sto (i-s)(conta)2009"/>
      <sheetName val="ResumenMovActiv"/>
      <sheetName val="Cta.Participación"/>
      <sheetName val="Altas"/>
      <sheetName val="Prevision 2008"/>
      <sheetName val="I+D+i"/>
      <sheetName val="I+D+i (prv)"/>
      <sheetName val="I+D+i (REAL)"/>
      <sheetName val="I+D Anexo"/>
      <sheetName val="P&amp;G"/>
      <sheetName val="Partícipes"/>
      <sheetName val="BalanceSituación"/>
      <sheetName val="S.Saldos(3dgt)"/>
      <sheetName val="S.Saldos(9dgt)"/>
      <sheetName val="FP"/>
      <sheetName val="649"/>
      <sheetName val="180"/>
      <sheetName val="190"/>
      <sheetName val="193"/>
      <sheetName val="Ate Clientes"/>
      <sheetName val="Fras.emitidas"/>
      <sheetName val="Estadisticas"/>
      <sheetName val="P"/>
      <sheetName val="M"/>
      <sheetName val="CIAS"/>
      <sheetName val="CTX"/>
      <sheetName val="ASC"/>
      <sheetName val="Bancos s.s."/>
      <sheetName val="Bancos"/>
      <sheetName val="Insolvencias-2007"/>
      <sheetName val="Insolvencias-2008"/>
      <sheetName val="Insolvencias-2009"/>
      <sheetName val="Pri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5"/>
      <sheetName val="16"/>
      <sheetName val="20"/>
      <sheetName val="21"/>
      <sheetName val="22"/>
      <sheetName val="23"/>
      <sheetName val="24"/>
      <sheetName val="25"/>
      <sheetName val="28"/>
      <sheetName val="29"/>
      <sheetName val="30"/>
      <sheetName val="42"/>
      <sheetName val="47"/>
      <sheetName val="48"/>
      <sheetName val="51"/>
      <sheetName val="Citos"/>
      <sheetName val="USP"/>
      <sheetName val="CD"/>
      <sheetName val="Inforad"/>
      <sheetName val="Fras.Recib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1548316.1780999999</v>
          </cell>
          <cell r="C25">
            <v>1935052.3692000001</v>
          </cell>
          <cell r="H25">
            <v>3805038.9808</v>
          </cell>
          <cell r="I25">
            <v>3252619.5134680001</v>
          </cell>
          <cell r="N25">
            <v>5353355.16</v>
          </cell>
          <cell r="O25">
            <v>5187671.88</v>
          </cell>
        </row>
        <row r="33">
          <cell r="B33">
            <v>2082741.2981</v>
          </cell>
          <cell r="C33">
            <v>2417858.0392</v>
          </cell>
          <cell r="H33">
            <v>3979496.1208000001</v>
          </cell>
          <cell r="I33">
            <v>3403182.3434680006</v>
          </cell>
          <cell r="N33">
            <v>6062237.4188999999</v>
          </cell>
          <cell r="O33">
            <v>5821040.3826680006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004_2_"/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>
        <row r="4">
          <cell r="Q4">
            <v>59.207765151515154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SCTEEXP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essupost general"/>
      <sheetName val="Pressupost analitic"/>
      <sheetName val="Detall ingressos"/>
      <sheetName val="Ingressos EURECA"/>
      <sheetName val="Despeses"/>
      <sheetName val="Simulador"/>
      <sheetName val="desglòs plantilla"/>
      <sheetName val="Calcul_vacances2"/>
      <sheetName val="Graf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TEEXPLOT"/>
      <sheetName val="TRERD"/>
      <sheetName val="TREOPLL"/>
      <sheetName val="REGALVEN"/>
      <sheetName val="CTEEXPOP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sum Patronat"/>
      <sheetName val="METODOLOGIA _ CANVIS"/>
      <sheetName val="Inofrme"/>
      <sheetName val="Presentació 2015 VERSIÓ Ib"/>
      <sheetName val="Presentació 2015 Inicial"/>
      <sheetName val="Quadres"/>
      <sheetName val="Sheet5"/>
      <sheetName val="Extracom"/>
      <sheetName val="Detall MV 2015 per semestres"/>
      <sheetName val="DRIVERS"/>
      <sheetName val="DISCOV DESP PAPTRONAT 020316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ING Patronat"/>
      <sheetName val="Sheet3"/>
      <sheetName val="Sheet2"/>
      <sheetName val="Altr.desp 16 disc"/>
      <sheetName val="Resum altr.desp16"/>
      <sheetName val="DESP Patronat"/>
      <sheetName val="Sheet7"/>
      <sheetName val="Sheet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Sheet4"/>
      <sheetName val="RESUM RTAT GRANS CAIXES 2015_16"/>
      <sheetName val="Detall Disc IVA"/>
      <sheetName val="Resum àmbit-Driver"/>
    </sheetNames>
    <sheetDataSet>
      <sheetData sheetId="0"/>
      <sheetData sheetId="1"/>
      <sheetData sheetId="2"/>
      <sheetData sheetId="3">
        <row r="40">
          <cell r="D40">
            <v>0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BD PROJECTES"/>
      <sheetName val="TD SEGUIMENT INGRÉS 2015"/>
      <sheetName val="TD ESTUDIS"/>
      <sheetName val="TD AiH"/>
      <sheetName val="TD CIC"/>
      <sheetName val="TD CS"/>
      <sheetName val="TD DCP"/>
      <sheetName val="TD EiE"/>
      <sheetName val="TD IMT"/>
      <sheetName val="TD PCE"/>
      <sheetName val="TD TRANS"/>
      <sheetName val="TD TANCAMENT T1"/>
      <sheetName val="TD MERITAMENT 2015"/>
      <sheetName val="TD MERITAMENT INTERANUAL"/>
      <sheetName val="TAULA 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</row>
        <row r="2">
          <cell r="A2">
            <v>0.9</v>
          </cell>
        </row>
        <row r="3">
          <cell r="A3">
            <v>0.75</v>
          </cell>
        </row>
        <row r="4">
          <cell r="A4">
            <v>0.5</v>
          </cell>
        </row>
        <row r="5">
          <cell r="A5">
            <v>0.25</v>
          </cell>
        </row>
        <row r="6">
          <cell r="A6">
            <v>0</v>
          </cell>
        </row>
        <row r="8">
          <cell r="A8" t="str">
            <v>Economia i empresa</v>
          </cell>
        </row>
        <row r="9">
          <cell r="A9" t="str">
            <v>Dret i c. política</v>
          </cell>
        </row>
        <row r="10">
          <cell r="A10" t="str">
            <v>Informàtica</v>
          </cell>
        </row>
        <row r="11">
          <cell r="A11" t="str">
            <v>Psicologia</v>
          </cell>
        </row>
        <row r="12">
          <cell r="A12" t="str">
            <v>Arts i humanitats</v>
          </cell>
        </row>
        <row r="13">
          <cell r="A13" t="str">
            <v>Salut</v>
          </cell>
        </row>
        <row r="14">
          <cell r="A14" t="str">
            <v>C. Informació i com</v>
          </cell>
        </row>
        <row r="15">
          <cell r="A15" t="str">
            <v>EiE + Informàtica</v>
          </cell>
        </row>
        <row r="16">
          <cell r="A16" t="str">
            <v>EiE + C. Informació</v>
          </cell>
        </row>
        <row r="17">
          <cell r="A17" t="str">
            <v>Dret + Arts i hum</v>
          </cell>
        </row>
        <row r="18">
          <cell r="A18" t="str">
            <v>IMT + C. Informació</v>
          </cell>
        </row>
        <row r="19">
          <cell r="A19" t="str">
            <v>Transversals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>
        <row r="5">
          <cell r="G5">
            <v>166.386</v>
          </cell>
        </row>
        <row r="139">
          <cell r="E139">
            <v>0.65</v>
          </cell>
        </row>
      </sheetData>
      <sheetData sheetId="7" refreshError="1">
        <row r="118">
          <cell r="D118">
            <v>0.7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TOTAL"/>
      <sheetName val="Hoja1"/>
    </sheetNames>
    <sheetDataSet>
      <sheetData sheetId="0">
        <row r="28">
          <cell r="B28">
            <v>1260015.6680970755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ETALL x programa"/>
      <sheetName val="Camps"/>
      <sheetName val="TD dades girades"/>
      <sheetName val="BBDD"/>
      <sheetName val="Comprovació"/>
      <sheetName val="Càlculs"/>
      <sheetName val="TD revisió"/>
      <sheetName val="Matrícula AiH"/>
      <sheetName val="Marge directe AiH"/>
      <sheetName val="Revisió 20151 I"/>
      <sheetName val="Revisió 20151 II"/>
      <sheetName val="MN i % 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CC de la Informació i de la Comunicació</v>
          </cell>
        </row>
        <row r="4">
          <cell r="A4" t="str">
            <v>ESTUDI</v>
          </cell>
        </row>
        <row r="5">
          <cell r="A5" t="str">
            <v>CC de la Informació i de la Comunicació</v>
          </cell>
        </row>
        <row r="6">
          <cell r="A6" t="str">
            <v>CC de la Informació i de la Comunicació</v>
          </cell>
        </row>
        <row r="7">
          <cell r="A7" t="str">
            <v>CC de la Informació i de la Comunicació</v>
          </cell>
        </row>
        <row r="8">
          <cell r="A8" t="str">
            <v>CC de la Informació i de la Comunicació</v>
          </cell>
        </row>
        <row r="9">
          <cell r="A9" t="str">
            <v>CC de la Informació i de la Comunicació</v>
          </cell>
        </row>
        <row r="10">
          <cell r="A10" t="str">
            <v>CC de la Informació i de la Comunicació</v>
          </cell>
        </row>
        <row r="11">
          <cell r="A11" t="str">
            <v>CC de la Informació i de la Comunicació</v>
          </cell>
        </row>
        <row r="12">
          <cell r="A12" t="str">
            <v>CC de la Informació i de la Comunicació</v>
          </cell>
        </row>
        <row r="13">
          <cell r="A13" t="str">
            <v>CC de la Informació i de la Comunicació</v>
          </cell>
        </row>
        <row r="14">
          <cell r="A14" t="str">
            <v>CC de la Informació i de la Comunicació</v>
          </cell>
        </row>
        <row r="15">
          <cell r="A15" t="str">
            <v>CC de la Informació i de la Comunicació</v>
          </cell>
        </row>
        <row r="16">
          <cell r="A16" t="str">
            <v>CC de la Informació i de la Comunicació</v>
          </cell>
        </row>
        <row r="17">
          <cell r="A17" t="str">
            <v>CC de la Informació i de la Comunicació</v>
          </cell>
        </row>
        <row r="18">
          <cell r="A18" t="str">
            <v>CC de la Informació i de la Comunicació</v>
          </cell>
        </row>
        <row r="19">
          <cell r="A19" t="str">
            <v>CC de la Informació i de la Comunicació</v>
          </cell>
        </row>
        <row r="20">
          <cell r="A20" t="str">
            <v>CC de la Informació i de la Comunicació</v>
          </cell>
        </row>
        <row r="21">
          <cell r="A21" t="str">
            <v>CC de la Informació i de la Comunicació</v>
          </cell>
        </row>
        <row r="22">
          <cell r="A22" t="str">
            <v>CC de la Informació i de la Comunicació</v>
          </cell>
        </row>
        <row r="23">
          <cell r="A23" t="str">
            <v>CC de la Informació i de la Comunicació</v>
          </cell>
        </row>
        <row r="24">
          <cell r="A24" t="str">
            <v>CC de la Informació i de la Comunicació</v>
          </cell>
        </row>
        <row r="25">
          <cell r="A25" t="str">
            <v>CC de la Informació i de la Comunicació</v>
          </cell>
        </row>
        <row r="26">
          <cell r="A26" t="str">
            <v>CC de la Informació i de la Comunicació</v>
          </cell>
        </row>
        <row r="27">
          <cell r="A27" t="str">
            <v>CC de la Informació i de la Comunicació</v>
          </cell>
        </row>
        <row r="28">
          <cell r="A28" t="str">
            <v>CC de la Informació i de la Comunicació</v>
          </cell>
        </row>
        <row r="29">
          <cell r="A29" t="str">
            <v>CC de la Informació i de la Comunicació</v>
          </cell>
        </row>
        <row r="30">
          <cell r="A30" t="str">
            <v>CC de la Informació i de la Comunicació</v>
          </cell>
        </row>
        <row r="31">
          <cell r="A31" t="str">
            <v>CC de la Informació i de la Comunicació</v>
          </cell>
        </row>
        <row r="32">
          <cell r="A32" t="str">
            <v>CC de la Informació i de la Comunicació</v>
          </cell>
        </row>
      </sheetData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Balanç Situació 2016"/>
      <sheetName val="Notas Balance 31.12.2016"/>
      <sheetName val="Detalle Inmov Material"/>
      <sheetName val="SyS Comparativo (2)"/>
      <sheetName val="PL"/>
      <sheetName val="Notas PL 31.12.16"/>
      <sheetName val="resum"/>
      <sheetName val="Reexpresión"/>
      <sheetName val="PiG 2016"/>
      <sheetName val="Notas PL 30.09.16"/>
      <sheetName val="BalançSetEUROS"/>
      <sheetName val="Notas Balance 30.09.2016"/>
      <sheetName val="PL Sept 16-15"/>
      <sheetName val="Partners"/>
      <sheetName val="Notas PL 31.12.15"/>
      <sheetName val="Notas Balance 31.12.2015"/>
    </sheetNames>
    <sheetDataSet>
      <sheetData sheetId="0"/>
      <sheetData sheetId="1"/>
      <sheetData sheetId="2"/>
      <sheetData sheetId="3"/>
      <sheetData sheetId="4">
        <row r="7">
          <cell r="E7">
            <v>100000</v>
          </cell>
          <cell r="F7" t="str">
            <v>DOTACIO FUNDACIONAL</v>
          </cell>
          <cell r="G7">
            <v>-189038.93</v>
          </cell>
        </row>
        <row r="8">
          <cell r="E8">
            <v>120001</v>
          </cell>
          <cell r="F8" t="str">
            <v>ROMANENT EXTRAORDINA</v>
          </cell>
          <cell r="G8">
            <v>-550198.13</v>
          </cell>
        </row>
        <row r="9">
          <cell r="E9">
            <v>124000</v>
          </cell>
          <cell r="F9" t="str">
            <v>EXCEDENTS PENDENTS A</v>
          </cell>
          <cell r="G9">
            <v>-2872853.2</v>
          </cell>
        </row>
        <row r="10">
          <cell r="E10">
            <v>130100</v>
          </cell>
          <cell r="F10" t="str">
            <v>FINANÇAMENT INV PUBL</v>
          </cell>
          <cell r="G10">
            <v>-130726889.48</v>
          </cell>
        </row>
        <row r="11">
          <cell r="E11">
            <v>130800</v>
          </cell>
          <cell r="F11" t="str">
            <v>AMORT. ACUM. SUBV K</v>
          </cell>
          <cell r="G11">
            <v>107412886.93000001</v>
          </cell>
        </row>
        <row r="12">
          <cell r="E12">
            <v>131080</v>
          </cell>
          <cell r="F12" t="str">
            <v>FINANÇAMENT INV PRIV</v>
          </cell>
          <cell r="G12">
            <v>-13597.06</v>
          </cell>
        </row>
        <row r="13">
          <cell r="E13">
            <v>132000</v>
          </cell>
          <cell r="F13" t="str">
            <v>ALT SUBV I  DONACION</v>
          </cell>
          <cell r="G13">
            <v>-255205.21</v>
          </cell>
        </row>
        <row r="14">
          <cell r="E14">
            <v>133080</v>
          </cell>
          <cell r="F14" t="str">
            <v>AJUST. VALORACIÓ ACT</v>
          </cell>
          <cell r="G14">
            <v>1756.0900000000001</v>
          </cell>
        </row>
        <row r="15">
          <cell r="E15">
            <v>148000</v>
          </cell>
          <cell r="F15" t="str">
            <v>ALTRES PROVISIONS PE</v>
          </cell>
          <cell r="G15">
            <v>-131559.93</v>
          </cell>
        </row>
        <row r="16">
          <cell r="E16">
            <v>170910</v>
          </cell>
          <cell r="F16" t="str">
            <v>CDIT CAIXA 13685</v>
          </cell>
          <cell r="G16">
            <v>0</v>
          </cell>
        </row>
        <row r="17">
          <cell r="E17">
            <v>170911</v>
          </cell>
          <cell r="F17" t="str">
            <v>CDIT CAIXA 13685_AP</v>
          </cell>
          <cell r="G17">
            <v>0</v>
          </cell>
        </row>
        <row r="18">
          <cell r="E18">
            <v>170912</v>
          </cell>
          <cell r="F18" t="str">
            <v>CDIT CAIXA 13685_AR_</v>
          </cell>
          <cell r="G18">
            <v>0</v>
          </cell>
        </row>
        <row r="19">
          <cell r="E19">
            <v>170913</v>
          </cell>
          <cell r="F19" t="str">
            <v>CDIT CAIXA 13685_AR_</v>
          </cell>
          <cell r="G19">
            <v>0</v>
          </cell>
        </row>
        <row r="20">
          <cell r="E20">
            <v>170980</v>
          </cell>
          <cell r="F20" t="str">
            <v>CDIT BSCH 69587</v>
          </cell>
          <cell r="G20">
            <v>0</v>
          </cell>
        </row>
        <row r="21">
          <cell r="E21">
            <v>170981</v>
          </cell>
          <cell r="F21" t="str">
            <v>CDIT BSCH 69587_AP</v>
          </cell>
          <cell r="G21">
            <v>0</v>
          </cell>
        </row>
        <row r="22">
          <cell r="E22">
            <v>170982</v>
          </cell>
          <cell r="F22" t="str">
            <v>CDIT BSCH 69587_AR_C</v>
          </cell>
          <cell r="G22">
            <v>0</v>
          </cell>
        </row>
        <row r="23">
          <cell r="E23">
            <v>170983</v>
          </cell>
          <cell r="F23" t="str">
            <v>CDIT BSCH 69587_AR_A</v>
          </cell>
          <cell r="G23">
            <v>0</v>
          </cell>
        </row>
        <row r="24">
          <cell r="E24">
            <v>170990</v>
          </cell>
          <cell r="F24" t="str">
            <v>CDIT CAIXA 40108</v>
          </cell>
          <cell r="G24">
            <v>0</v>
          </cell>
        </row>
        <row r="25">
          <cell r="E25">
            <v>170993</v>
          </cell>
          <cell r="F25" t="str">
            <v>CDIT CAIXA 40108_AR_</v>
          </cell>
          <cell r="G25">
            <v>0</v>
          </cell>
        </row>
        <row r="26">
          <cell r="E26">
            <v>171004</v>
          </cell>
          <cell r="F26" t="str">
            <v>DEUTES LL/T MCIT_PFO</v>
          </cell>
          <cell r="G26">
            <v>-957682.49</v>
          </cell>
        </row>
        <row r="27">
          <cell r="E27">
            <v>171005</v>
          </cell>
          <cell r="F27" t="str">
            <v>DEUTES LL/T ALQUIMIA</v>
          </cell>
          <cell r="G27">
            <v>-336642.64</v>
          </cell>
        </row>
        <row r="28">
          <cell r="E28">
            <v>171006</v>
          </cell>
          <cell r="F28" t="str">
            <v>DEUTE LL/T DEFTSI</v>
          </cell>
          <cell r="G28">
            <v>-72974.62</v>
          </cell>
        </row>
        <row r="29">
          <cell r="E29">
            <v>172000</v>
          </cell>
          <cell r="F29" t="str">
            <v>DEUTES LL/T TRANSF S</v>
          </cell>
          <cell r="G29">
            <v>-5025162.4200000018</v>
          </cell>
        </row>
        <row r="30">
          <cell r="E30">
            <v>202081</v>
          </cell>
          <cell r="F30" t="str">
            <v>CONCESSIONS ADMINIST</v>
          </cell>
          <cell r="G30">
            <v>17834582.359999999</v>
          </cell>
        </row>
        <row r="31">
          <cell r="E31">
            <v>203080</v>
          </cell>
          <cell r="F31" t="str">
            <v>PROP  INTELECTUAL CO</v>
          </cell>
          <cell r="G31">
            <v>0</v>
          </cell>
        </row>
        <row r="32">
          <cell r="E32">
            <v>203081</v>
          </cell>
          <cell r="F32" t="str">
            <v>PROP INTELECTUAL ACT</v>
          </cell>
          <cell r="G32">
            <v>190135.21000000002</v>
          </cell>
        </row>
        <row r="33">
          <cell r="E33">
            <v>203082</v>
          </cell>
          <cell r="F33" t="str">
            <v>PROP  INTELECTUAL FA</v>
          </cell>
          <cell r="G33">
            <v>28583.98</v>
          </cell>
        </row>
        <row r="34">
          <cell r="E34">
            <v>204081</v>
          </cell>
          <cell r="F34" t="str">
            <v>FONS DE COMERÇ ACTIU</v>
          </cell>
          <cell r="G34">
            <v>13400000</v>
          </cell>
        </row>
        <row r="35">
          <cell r="E35">
            <v>206080</v>
          </cell>
          <cell r="F35" t="str">
            <v>APL INFORMATI COMP</v>
          </cell>
          <cell r="G35">
            <v>0</v>
          </cell>
        </row>
        <row r="36">
          <cell r="E36">
            <v>206081</v>
          </cell>
          <cell r="F36" t="str">
            <v>APL INFORMATI ACTIU</v>
          </cell>
          <cell r="G36">
            <v>18034543.410000004</v>
          </cell>
        </row>
        <row r="37">
          <cell r="E37">
            <v>206082</v>
          </cell>
          <cell r="F37" t="str">
            <v>APL INFORMATI FA</v>
          </cell>
          <cell r="G37">
            <v>2683340.8500000006</v>
          </cell>
        </row>
        <row r="38">
          <cell r="E38">
            <v>207080</v>
          </cell>
          <cell r="F38" t="str">
            <v>MAT DIDACTICS COMP</v>
          </cell>
          <cell r="G38">
            <v>0</v>
          </cell>
        </row>
        <row r="39">
          <cell r="E39">
            <v>207081</v>
          </cell>
          <cell r="F39" t="str">
            <v>MAT DIDACTICS ACTIU</v>
          </cell>
          <cell r="G39">
            <v>25741793.229999993</v>
          </cell>
        </row>
        <row r="40">
          <cell r="E40">
            <v>207082</v>
          </cell>
          <cell r="F40" t="str">
            <v>MAT DIDACTICS FA</v>
          </cell>
          <cell r="G40">
            <v>2791476.6800000006</v>
          </cell>
        </row>
        <row r="41">
          <cell r="E41">
            <v>208081</v>
          </cell>
          <cell r="F41" t="str">
            <v>ALT IMM IMMAT ACTIU</v>
          </cell>
          <cell r="G41">
            <v>1091942.5000000002</v>
          </cell>
        </row>
        <row r="42">
          <cell r="E42">
            <v>208082</v>
          </cell>
          <cell r="F42" t="str">
            <v>ALT IMM IMMAT FA</v>
          </cell>
          <cell r="G42">
            <v>57434.879999999997</v>
          </cell>
        </row>
        <row r="43">
          <cell r="E43">
            <v>211081</v>
          </cell>
          <cell r="F43" t="str">
            <v>CONSTRUCCIONS ACTIU</v>
          </cell>
          <cell r="G43">
            <v>9637680.0000000019</v>
          </cell>
        </row>
        <row r="44">
          <cell r="E44">
            <v>212081</v>
          </cell>
          <cell r="F44" t="str">
            <v>INSTAL TECN ACTIU</v>
          </cell>
          <cell r="G44">
            <v>2501858.6500000013</v>
          </cell>
        </row>
        <row r="45">
          <cell r="E45">
            <v>212082</v>
          </cell>
          <cell r="F45" t="str">
            <v>INSTAL TECN FA</v>
          </cell>
          <cell r="G45">
            <v>380715.82</v>
          </cell>
        </row>
        <row r="46">
          <cell r="E46">
            <v>215081</v>
          </cell>
          <cell r="F46" t="str">
            <v>MOB EQUIP OFIC ACTIU</v>
          </cell>
          <cell r="G46">
            <v>3728325.5900000017</v>
          </cell>
        </row>
        <row r="47">
          <cell r="E47">
            <v>215082</v>
          </cell>
          <cell r="F47" t="str">
            <v>MOB EQUIP OFIC FA</v>
          </cell>
          <cell r="G47">
            <v>156880.80999999997</v>
          </cell>
        </row>
        <row r="48">
          <cell r="E48">
            <v>216080</v>
          </cell>
          <cell r="F48" t="str">
            <v>EQUIP I INST INF COM</v>
          </cell>
          <cell r="G48">
            <v>0</v>
          </cell>
        </row>
        <row r="49">
          <cell r="E49">
            <v>216081</v>
          </cell>
          <cell r="F49" t="str">
            <v>EQUIP I INST INF ACT</v>
          </cell>
          <cell r="G49">
            <v>10678589.950000001</v>
          </cell>
        </row>
        <row r="50">
          <cell r="E50">
            <v>216082</v>
          </cell>
          <cell r="F50" t="str">
            <v>EQUIP I INST INF FA</v>
          </cell>
          <cell r="G50">
            <v>540218.27</v>
          </cell>
        </row>
        <row r="51">
          <cell r="E51">
            <v>217081</v>
          </cell>
          <cell r="F51" t="str">
            <v>ELEM TRANSPORT ACTIU</v>
          </cell>
          <cell r="G51">
            <v>17054.14</v>
          </cell>
        </row>
        <row r="52">
          <cell r="E52">
            <v>218080</v>
          </cell>
          <cell r="F52" t="str">
            <v>ALTRE IMM MAT COMP</v>
          </cell>
          <cell r="G52">
            <v>0</v>
          </cell>
        </row>
        <row r="53">
          <cell r="E53">
            <v>218081</v>
          </cell>
          <cell r="F53" t="str">
            <v>ALTRE IMM MAT ACTIU</v>
          </cell>
          <cell r="G53">
            <v>4016047.6200000015</v>
          </cell>
        </row>
        <row r="54">
          <cell r="E54">
            <v>218082</v>
          </cell>
          <cell r="F54" t="str">
            <v>ALTRE IMM MAT FA</v>
          </cell>
          <cell r="G54">
            <v>108874.8</v>
          </cell>
        </row>
        <row r="55">
          <cell r="E55">
            <v>240300</v>
          </cell>
          <cell r="F55" t="str">
            <v>PART LL/T EMPRESES G</v>
          </cell>
          <cell r="G55">
            <v>3443865.13</v>
          </cell>
        </row>
        <row r="56">
          <cell r="E56">
            <v>240500</v>
          </cell>
          <cell r="F56" t="str">
            <v>PART LL/T EMPRESES V</v>
          </cell>
          <cell r="G56">
            <v>1022.19</v>
          </cell>
        </row>
        <row r="57">
          <cell r="E57">
            <v>250001</v>
          </cell>
          <cell r="F57" t="str">
            <v>FONS INVERSIÓ</v>
          </cell>
          <cell r="G57">
            <v>0</v>
          </cell>
        </row>
        <row r="58">
          <cell r="E58">
            <v>250080</v>
          </cell>
          <cell r="F58" t="str">
            <v>INV FINANC LL/T EN I</v>
          </cell>
          <cell r="G58">
            <v>83720</v>
          </cell>
        </row>
        <row r="59">
          <cell r="E59">
            <v>252000</v>
          </cell>
          <cell r="F59" t="str">
            <v>CREDITS A LL/T</v>
          </cell>
          <cell r="G59">
            <v>5025162.4200000018</v>
          </cell>
        </row>
        <row r="60">
          <cell r="E60">
            <v>260000</v>
          </cell>
          <cell r="F60" t="str">
            <v>FIAN CONST A LL/T</v>
          </cell>
          <cell r="G60">
            <v>391000.5</v>
          </cell>
        </row>
        <row r="61">
          <cell r="E61">
            <v>280280</v>
          </cell>
          <cell r="F61" t="str">
            <v>A A CONCES ADMVA</v>
          </cell>
          <cell r="G61">
            <v>-9718387.5999999996</v>
          </cell>
        </row>
        <row r="62">
          <cell r="E62">
            <v>280380</v>
          </cell>
          <cell r="F62" t="str">
            <v>A A  PROPIETAT INDUS</v>
          </cell>
          <cell r="G62">
            <v>-149533.6</v>
          </cell>
        </row>
        <row r="63">
          <cell r="E63">
            <v>280480</v>
          </cell>
          <cell r="F63" t="str">
            <v>A A FONS DE COMERÇ</v>
          </cell>
          <cell r="G63">
            <v>-12785986.300000001</v>
          </cell>
        </row>
        <row r="64">
          <cell r="E64">
            <v>280680</v>
          </cell>
          <cell r="F64" t="str">
            <v>A A  APLIC INFORMAT</v>
          </cell>
          <cell r="G64">
            <v>-15783553.029999999</v>
          </cell>
        </row>
        <row r="65">
          <cell r="E65">
            <v>280780</v>
          </cell>
          <cell r="F65" t="str">
            <v>A A  MAT DIDACTICS</v>
          </cell>
          <cell r="G65">
            <v>-22153591.109999999</v>
          </cell>
        </row>
        <row r="66">
          <cell r="E66">
            <v>280880</v>
          </cell>
          <cell r="F66" t="str">
            <v>A A  ALTRE IMMOB  IM</v>
          </cell>
          <cell r="G66">
            <v>-1077991.1200000001</v>
          </cell>
        </row>
        <row r="67">
          <cell r="E67">
            <v>281180</v>
          </cell>
          <cell r="F67" t="str">
            <v>A A  OBRES I CONSTRU</v>
          </cell>
          <cell r="G67">
            <v>-8546882.0700000003</v>
          </cell>
        </row>
        <row r="68">
          <cell r="E68">
            <v>281280</v>
          </cell>
          <cell r="F68" t="str">
            <v>A A INSTAL. TECNIQUE</v>
          </cell>
          <cell r="G68">
            <v>-1751157.52</v>
          </cell>
        </row>
        <row r="69">
          <cell r="E69">
            <v>281580</v>
          </cell>
          <cell r="F69" t="str">
            <v>A A  MOB  I EQUIP  O</v>
          </cell>
          <cell r="G69">
            <v>-3496652.73</v>
          </cell>
        </row>
        <row r="70">
          <cell r="E70">
            <v>281680</v>
          </cell>
          <cell r="F70" t="str">
            <v>A A  EQUIP  I INSTAL</v>
          </cell>
          <cell r="G70">
            <v>-9429493.5999999996</v>
          </cell>
        </row>
        <row r="71">
          <cell r="E71">
            <v>281780</v>
          </cell>
          <cell r="F71" t="str">
            <v>A A  ELEM  DE TRANS</v>
          </cell>
          <cell r="G71">
            <v>-17054.14</v>
          </cell>
        </row>
        <row r="72">
          <cell r="E72">
            <v>281880</v>
          </cell>
          <cell r="F72" t="str">
            <v>A A  ALTRE IMM MAT</v>
          </cell>
          <cell r="G72">
            <v>-3889390.21</v>
          </cell>
        </row>
        <row r="73">
          <cell r="E73">
            <v>297080</v>
          </cell>
          <cell r="F73" t="str">
            <v>DETERIOR VALOR PARTI</v>
          </cell>
          <cell r="G73">
            <v>-83720</v>
          </cell>
        </row>
        <row r="74">
          <cell r="E74">
            <v>300000</v>
          </cell>
          <cell r="F74" t="str">
            <v>EXISTEN MERCADERIES</v>
          </cell>
          <cell r="G74">
            <v>555305.94000000006</v>
          </cell>
        </row>
        <row r="75">
          <cell r="E75">
            <v>390080</v>
          </cell>
          <cell r="F75" t="str">
            <v>DETERIOR VALOR EXIST</v>
          </cell>
          <cell r="G75">
            <v>-35473.620000000003</v>
          </cell>
        </row>
        <row r="76">
          <cell r="E76">
            <v>400000</v>
          </cell>
          <cell r="F76" t="str">
            <v>PROVEÏDORS (EUROS)</v>
          </cell>
          <cell r="G76">
            <v>-5606872.7199999997</v>
          </cell>
        </row>
        <row r="77">
          <cell r="E77">
            <v>400001</v>
          </cell>
          <cell r="F77" t="str">
            <v>PROV PUOC</v>
          </cell>
          <cell r="G77">
            <v>191.53</v>
          </cell>
        </row>
        <row r="78">
          <cell r="E78">
            <v>400400</v>
          </cell>
          <cell r="F78" t="str">
            <v>PROVEÏDORS (ME)</v>
          </cell>
          <cell r="G78">
            <v>0.02</v>
          </cell>
        </row>
        <row r="79">
          <cell r="E79">
            <v>400810</v>
          </cell>
          <cell r="F79" t="str">
            <v>FACT PCF TINET/TABAL</v>
          </cell>
          <cell r="G79">
            <v>-320.42</v>
          </cell>
        </row>
        <row r="80">
          <cell r="E80">
            <v>400811</v>
          </cell>
          <cell r="F80" t="str">
            <v>FACT PCF XUMETS/XISC</v>
          </cell>
          <cell r="G80">
            <v>267</v>
          </cell>
        </row>
        <row r="81">
          <cell r="E81">
            <v>400814</v>
          </cell>
          <cell r="F81" t="str">
            <v>FACT PCF RODA DE TER</v>
          </cell>
          <cell r="G81">
            <v>618.84</v>
          </cell>
        </row>
        <row r="82">
          <cell r="E82">
            <v>400845</v>
          </cell>
          <cell r="F82" t="str">
            <v>FACT PCF SODEXHO</v>
          </cell>
          <cell r="G82">
            <v>-2605.96</v>
          </cell>
        </row>
        <row r="83">
          <cell r="E83">
            <v>400846</v>
          </cell>
          <cell r="F83" t="str">
            <v>FACT PCF LA MASOVERA</v>
          </cell>
          <cell r="G83">
            <v>351.61</v>
          </cell>
        </row>
        <row r="84">
          <cell r="E84">
            <v>400847</v>
          </cell>
          <cell r="F84" t="str">
            <v>FACT PCF RENTING SAN</v>
          </cell>
          <cell r="G84">
            <v>-592.76</v>
          </cell>
        </row>
        <row r="85">
          <cell r="E85">
            <v>400848</v>
          </cell>
          <cell r="F85" t="str">
            <v>FACT PCF ÀGORA</v>
          </cell>
          <cell r="G85">
            <v>-308</v>
          </cell>
        </row>
        <row r="86">
          <cell r="E86">
            <v>400851</v>
          </cell>
          <cell r="F86" t="str">
            <v>FACT PCF AJUNTAMENT</v>
          </cell>
          <cell r="G86">
            <v>-141.44</v>
          </cell>
        </row>
        <row r="87">
          <cell r="E87">
            <v>400854</v>
          </cell>
          <cell r="F87" t="str">
            <v>FACT PCF T. TRANSPOR</v>
          </cell>
          <cell r="G87">
            <v>80</v>
          </cell>
        </row>
        <row r="88">
          <cell r="E88">
            <v>400859</v>
          </cell>
          <cell r="F88" t="str">
            <v>FACT PCF M. CLARA FO</v>
          </cell>
          <cell r="G88">
            <v>0</v>
          </cell>
        </row>
        <row r="89">
          <cell r="E89">
            <v>400861</v>
          </cell>
          <cell r="F89" t="str">
            <v>FACT PCF EL GUIRIGAL</v>
          </cell>
          <cell r="G89">
            <v>-214.25</v>
          </cell>
        </row>
        <row r="90">
          <cell r="E90">
            <v>400863</v>
          </cell>
          <cell r="F90" t="str">
            <v>FACT PCF EL SUCRE</v>
          </cell>
          <cell r="G90">
            <v>198</v>
          </cell>
        </row>
        <row r="91">
          <cell r="E91">
            <v>400865</v>
          </cell>
          <cell r="F91" t="str">
            <v>FACT PCF GARABATOS</v>
          </cell>
          <cell r="G91">
            <v>1</v>
          </cell>
        </row>
        <row r="92">
          <cell r="E92">
            <v>400866</v>
          </cell>
          <cell r="F92" t="str">
            <v>FACT PCF ELS PATUFET</v>
          </cell>
          <cell r="G92">
            <v>336.9</v>
          </cell>
        </row>
        <row r="93">
          <cell r="E93">
            <v>400867</v>
          </cell>
          <cell r="F93" t="str">
            <v>FACT PCF EL MOLINET</v>
          </cell>
          <cell r="G93">
            <v>-145</v>
          </cell>
        </row>
        <row r="94">
          <cell r="E94">
            <v>400868</v>
          </cell>
          <cell r="F94" t="str">
            <v>FACT PCF EL GAVOT</v>
          </cell>
          <cell r="G94">
            <v>0</v>
          </cell>
        </row>
        <row r="95">
          <cell r="E95">
            <v>400871</v>
          </cell>
          <cell r="F95" t="str">
            <v>PCF MATRÍCULA UOC</v>
          </cell>
          <cell r="G95">
            <v>852.17</v>
          </cell>
        </row>
        <row r="96">
          <cell r="E96">
            <v>400910</v>
          </cell>
          <cell r="F96" t="str">
            <v>FACT PEND REB COMAND</v>
          </cell>
          <cell r="G96">
            <v>-2962497.02</v>
          </cell>
        </row>
        <row r="97">
          <cell r="E97">
            <v>400915</v>
          </cell>
          <cell r="F97" t="str">
            <v>PROV FACT PDT REBRE</v>
          </cell>
          <cell r="G97">
            <v>-113601.97</v>
          </cell>
        </row>
        <row r="98">
          <cell r="E98">
            <v>400920</v>
          </cell>
          <cell r="F98" t="str">
            <v>PREVISIONS MANUALS F</v>
          </cell>
          <cell r="G98">
            <v>-651833.34</v>
          </cell>
        </row>
        <row r="99">
          <cell r="E99">
            <v>400921</v>
          </cell>
          <cell r="F99" t="str">
            <v>PREV BEQUES EQUITAT</v>
          </cell>
          <cell r="G99">
            <v>-158074.79</v>
          </cell>
        </row>
        <row r="100">
          <cell r="E100">
            <v>400922</v>
          </cell>
          <cell r="F100" t="str">
            <v>PROV FACT ABO PDTES</v>
          </cell>
          <cell r="G100">
            <v>-0.01</v>
          </cell>
        </row>
        <row r="101">
          <cell r="E101">
            <v>400926</v>
          </cell>
          <cell r="F101" t="str">
            <v>PROV FACT CONSULTORI</v>
          </cell>
          <cell r="G101">
            <v>-6587823.7599999998</v>
          </cell>
        </row>
        <row r="102">
          <cell r="E102">
            <v>400927</v>
          </cell>
          <cell r="F102" t="str">
            <v>PROV FACT LOGISTICA</v>
          </cell>
          <cell r="G102">
            <v>-3030.32</v>
          </cell>
        </row>
        <row r="103">
          <cell r="E103">
            <v>400929</v>
          </cell>
          <cell r="F103" t="str">
            <v>PROV FACT TUTORIA TH</v>
          </cell>
          <cell r="G103">
            <v>-409026.53</v>
          </cell>
        </row>
        <row r="104">
          <cell r="E104">
            <v>400950</v>
          </cell>
          <cell r="F104" t="str">
            <v>FACT ARVAL</v>
          </cell>
          <cell r="G104">
            <v>10624.52</v>
          </cell>
        </row>
        <row r="105">
          <cell r="E105">
            <v>400952</v>
          </cell>
          <cell r="F105" t="str">
            <v>FACT QUITXALLA/EL LL</v>
          </cell>
          <cell r="G105">
            <v>160</v>
          </cell>
        </row>
        <row r="106">
          <cell r="E106">
            <v>400953</v>
          </cell>
          <cell r="F106" t="str">
            <v>FACT WINTERTHUR</v>
          </cell>
          <cell r="G106">
            <v>710.39</v>
          </cell>
        </row>
        <row r="107">
          <cell r="E107">
            <v>400957</v>
          </cell>
          <cell r="F107" t="str">
            <v>FACT TIC-TAC CARMEN</v>
          </cell>
          <cell r="G107">
            <v>-21.8</v>
          </cell>
        </row>
        <row r="108">
          <cell r="E108">
            <v>400960</v>
          </cell>
          <cell r="F108" t="str">
            <v>FACT PENDENTS PCF</v>
          </cell>
          <cell r="G108">
            <v>-1601.96</v>
          </cell>
        </row>
        <row r="109">
          <cell r="E109">
            <v>400963</v>
          </cell>
          <cell r="F109" t="str">
            <v>FACT PCF AS. SANITAR</v>
          </cell>
          <cell r="G109">
            <v>2063.4299999999998</v>
          </cell>
        </row>
        <row r="110">
          <cell r="E110">
            <v>400964</v>
          </cell>
          <cell r="F110" t="str">
            <v>FACT PCF SANITAS</v>
          </cell>
          <cell r="G110">
            <v>320.08999999999997</v>
          </cell>
        </row>
        <row r="111">
          <cell r="E111">
            <v>400966</v>
          </cell>
          <cell r="F111" t="str">
            <v>FACT PCF BBVA/CAIXA</v>
          </cell>
          <cell r="G111">
            <v>-10707.13</v>
          </cell>
        </row>
        <row r="112">
          <cell r="E112">
            <v>400970</v>
          </cell>
          <cell r="F112" t="str">
            <v>FACT PCF ADESLAS</v>
          </cell>
          <cell r="G112">
            <v>-8358.43</v>
          </cell>
        </row>
        <row r="113">
          <cell r="E113">
            <v>400976</v>
          </cell>
          <cell r="F113" t="str">
            <v>FACT PCF AJUTS ADQ O</v>
          </cell>
          <cell r="G113">
            <v>1145.95</v>
          </cell>
        </row>
        <row r="114">
          <cell r="E114">
            <v>400977</v>
          </cell>
          <cell r="F114" t="str">
            <v>FACT PCF ING CAR LEA</v>
          </cell>
          <cell r="G114">
            <v>881.01</v>
          </cell>
        </row>
        <row r="115">
          <cell r="E115">
            <v>400991</v>
          </cell>
          <cell r="F115" t="str">
            <v>FACT PCF VIDACAIXA</v>
          </cell>
          <cell r="G115">
            <v>4933.8599999999997</v>
          </cell>
        </row>
        <row r="116">
          <cell r="E116">
            <v>400996</v>
          </cell>
          <cell r="F116" t="str">
            <v>FACT PCF CAN SERRA/S</v>
          </cell>
          <cell r="G116">
            <v>-165</v>
          </cell>
        </row>
        <row r="117">
          <cell r="E117">
            <v>400999</v>
          </cell>
          <cell r="F117" t="str">
            <v>FACT PCF LLOGUERS</v>
          </cell>
          <cell r="G117">
            <v>924.31</v>
          </cell>
        </row>
        <row r="118">
          <cell r="E118">
            <v>402000</v>
          </cell>
          <cell r="F118" t="str">
            <v>PROV ENT GRUP PTA</v>
          </cell>
          <cell r="G118">
            <v>-1206031.69</v>
          </cell>
        </row>
        <row r="119">
          <cell r="E119">
            <v>407000</v>
          </cell>
          <cell r="F119" t="str">
            <v>ACOMPTES A PROV</v>
          </cell>
          <cell r="G119">
            <v>130214.76</v>
          </cell>
        </row>
        <row r="120">
          <cell r="E120">
            <v>415000</v>
          </cell>
          <cell r="F120" t="str">
            <v>VISA FUOC</v>
          </cell>
          <cell r="G120">
            <v>-943.83</v>
          </cell>
        </row>
        <row r="121">
          <cell r="E121">
            <v>415003</v>
          </cell>
          <cell r="F121" t="str">
            <v>VISA JMO</v>
          </cell>
          <cell r="G121">
            <v>3166.75</v>
          </cell>
        </row>
        <row r="122">
          <cell r="E122">
            <v>415008</v>
          </cell>
          <cell r="F122" t="str">
            <v>VISA ACM</v>
          </cell>
          <cell r="G122">
            <v>0</v>
          </cell>
        </row>
        <row r="123">
          <cell r="E123">
            <v>415029</v>
          </cell>
          <cell r="F123" t="str">
            <v>VISA MAM</v>
          </cell>
          <cell r="G123">
            <v>1308.55</v>
          </cell>
        </row>
        <row r="124">
          <cell r="E124">
            <v>415030</v>
          </cell>
          <cell r="F124" t="str">
            <v>VISA CSC</v>
          </cell>
          <cell r="G124">
            <v>142.69999999999999</v>
          </cell>
        </row>
        <row r="125">
          <cell r="E125">
            <v>415036</v>
          </cell>
          <cell r="F125" t="str">
            <v>VISA ESS</v>
          </cell>
          <cell r="G125">
            <v>-2803.68</v>
          </cell>
        </row>
        <row r="126">
          <cell r="E126">
            <v>430002</v>
          </cell>
          <cell r="F126" t="str">
            <v>ESTUDIANTS CATALUNYA</v>
          </cell>
          <cell r="G126">
            <v>339262.48</v>
          </cell>
        </row>
        <row r="127">
          <cell r="E127">
            <v>430003</v>
          </cell>
          <cell r="F127" t="str">
            <v>ESTUDIANTS CLUB UOC</v>
          </cell>
          <cell r="G127">
            <v>1320</v>
          </cell>
        </row>
        <row r="128">
          <cell r="E128">
            <v>430004</v>
          </cell>
          <cell r="F128" t="str">
            <v>ESTUDIANTS DOCTORAT</v>
          </cell>
          <cell r="G128">
            <v>88180.03</v>
          </cell>
        </row>
        <row r="129">
          <cell r="E129">
            <v>430005</v>
          </cell>
          <cell r="F129" t="str">
            <v>ESTUDIANTS ATENEU</v>
          </cell>
          <cell r="G129">
            <v>8177.53</v>
          </cell>
        </row>
        <row r="130">
          <cell r="E130">
            <v>430006</v>
          </cell>
          <cell r="F130" t="str">
            <v>ESTUDIANTS ATENEU ID</v>
          </cell>
          <cell r="G130">
            <v>20391.3</v>
          </cell>
        </row>
        <row r="131">
          <cell r="E131">
            <v>430008</v>
          </cell>
          <cell r="F131" t="str">
            <v>ESTUDIANTS UNIV. HIV</v>
          </cell>
          <cell r="G131">
            <v>4098.1400000000003</v>
          </cell>
        </row>
        <row r="132">
          <cell r="E132">
            <v>430009</v>
          </cell>
          <cell r="F132" t="str">
            <v>ESTUDIANTS SEMINARIS</v>
          </cell>
          <cell r="G132">
            <v>3096.33</v>
          </cell>
        </row>
        <row r="133">
          <cell r="E133">
            <v>430010</v>
          </cell>
          <cell r="F133" t="str">
            <v>ESTUDIANTS TH CAT OR</v>
          </cell>
          <cell r="G133">
            <v>245905.83</v>
          </cell>
        </row>
        <row r="134">
          <cell r="E134">
            <v>430011</v>
          </cell>
          <cell r="F134" t="str">
            <v>ESTUDIANTS TH CAST O</v>
          </cell>
          <cell r="G134">
            <v>6621.83</v>
          </cell>
        </row>
        <row r="135">
          <cell r="E135">
            <v>430012</v>
          </cell>
          <cell r="F135" t="str">
            <v>ESTUDIANTS FPG ORG</v>
          </cell>
          <cell r="G135">
            <v>58699.19</v>
          </cell>
        </row>
        <row r="136">
          <cell r="E136">
            <v>430081</v>
          </cell>
          <cell r="F136" t="str">
            <v>ESTUDIANTS THP</v>
          </cell>
          <cell r="G136">
            <v>554718.35</v>
          </cell>
        </row>
        <row r="137">
          <cell r="E137">
            <v>430082</v>
          </cell>
          <cell r="F137" t="str">
            <v>ESTUDIANTS FPG</v>
          </cell>
          <cell r="G137">
            <v>2052677.62</v>
          </cell>
        </row>
        <row r="138">
          <cell r="E138">
            <v>430086</v>
          </cell>
          <cell r="F138" t="str">
            <v>ESTUDIANTS GMM</v>
          </cell>
          <cell r="G138">
            <v>774.96</v>
          </cell>
        </row>
        <row r="139">
          <cell r="E139">
            <v>430900</v>
          </cell>
          <cell r="F139" t="str">
            <v>CLIENTS  FACT PEND F</v>
          </cell>
          <cell r="G139">
            <v>1181994.5599999998</v>
          </cell>
        </row>
        <row r="140">
          <cell r="E140">
            <v>431800</v>
          </cell>
          <cell r="F140" t="str">
            <v>FACTURES A NOM D'EMP</v>
          </cell>
          <cell r="G140">
            <v>-224.13</v>
          </cell>
        </row>
        <row r="141">
          <cell r="E141">
            <v>431900</v>
          </cell>
          <cell r="F141" t="str">
            <v>COBRAMENTS NO APLICA</v>
          </cell>
          <cell r="G141">
            <v>-282484.46999999997</v>
          </cell>
        </row>
        <row r="142">
          <cell r="E142">
            <v>431910</v>
          </cell>
          <cell r="F142" t="str">
            <v>COBRAMENTS A COMPTE</v>
          </cell>
          <cell r="G142">
            <v>-3719299.31</v>
          </cell>
        </row>
        <row r="143">
          <cell r="E143">
            <v>432000</v>
          </cell>
          <cell r="F143" t="str">
            <v>CLIENTS EMP GRUP PTA</v>
          </cell>
          <cell r="G143">
            <v>174303.96</v>
          </cell>
        </row>
        <row r="144">
          <cell r="E144">
            <v>435000</v>
          </cell>
          <cell r="F144" t="str">
            <v>CLIENTS DE DUBTOS CO</v>
          </cell>
          <cell r="G144">
            <v>1342684.3</v>
          </cell>
        </row>
        <row r="145">
          <cell r="E145">
            <v>440001</v>
          </cell>
          <cell r="F145" t="str">
            <v>DEUTORS (PTES)</v>
          </cell>
          <cell r="G145">
            <v>840038.24</v>
          </cell>
        </row>
        <row r="146">
          <cell r="E146">
            <v>440002</v>
          </cell>
          <cell r="F146" t="str">
            <v>ORG OFICIALS DEUTORS</v>
          </cell>
          <cell r="G146">
            <v>22593428.539999999</v>
          </cell>
        </row>
        <row r="147">
          <cell r="E147">
            <v>440900</v>
          </cell>
          <cell r="F147" t="str">
            <v>DEUT  (FACT PEN  FOR</v>
          </cell>
          <cell r="G147">
            <v>234419.33</v>
          </cell>
        </row>
        <row r="148">
          <cell r="E148">
            <v>440911</v>
          </cell>
          <cell r="F148" t="str">
            <v>SUBV IN3 PDTS FORM</v>
          </cell>
          <cell r="G148">
            <v>1545231.89</v>
          </cell>
        </row>
        <row r="149">
          <cell r="E149">
            <v>445000</v>
          </cell>
          <cell r="F149" t="str">
            <v>DEUTORS DE DUBTÓS CO</v>
          </cell>
          <cell r="G149">
            <v>18205.419999999998</v>
          </cell>
        </row>
        <row r="150">
          <cell r="E150">
            <v>460000</v>
          </cell>
          <cell r="F150" t="str">
            <v>ACOMP DE REMUN</v>
          </cell>
          <cell r="G150">
            <v>1099.6199999999999</v>
          </cell>
        </row>
        <row r="151">
          <cell r="E151">
            <v>460001</v>
          </cell>
          <cell r="F151" t="str">
            <v>AVANÇAMENTS PER VIAT</v>
          </cell>
          <cell r="G151">
            <v>0</v>
          </cell>
        </row>
        <row r="152">
          <cell r="E152">
            <v>465000</v>
          </cell>
          <cell r="F152" t="str">
            <v>REMUN PEND PAGAM</v>
          </cell>
          <cell r="G152">
            <v>-530741.73</v>
          </cell>
        </row>
        <row r="153">
          <cell r="E153">
            <v>470000</v>
          </cell>
          <cell r="F153" t="str">
            <v>HIS_PUB_DEUTORA_IVA</v>
          </cell>
          <cell r="G153">
            <v>222616.49</v>
          </cell>
        </row>
        <row r="154">
          <cell r="E154">
            <v>472000</v>
          </cell>
          <cell r="F154" t="str">
            <v>HP IVA SUP ESP DESP</v>
          </cell>
          <cell r="G154">
            <v>0</v>
          </cell>
        </row>
        <row r="155">
          <cell r="E155">
            <v>472001</v>
          </cell>
          <cell r="F155" t="str">
            <v>HP IVA SUP ESP INV</v>
          </cell>
          <cell r="G155">
            <v>0</v>
          </cell>
        </row>
        <row r="156">
          <cell r="E156">
            <v>472010</v>
          </cell>
          <cell r="F156" t="str">
            <v>HP IVA SUP CEE DESP</v>
          </cell>
          <cell r="G156">
            <v>0</v>
          </cell>
        </row>
        <row r="157">
          <cell r="E157">
            <v>472011</v>
          </cell>
          <cell r="F157" t="str">
            <v>HP IVA SUP CEE INV</v>
          </cell>
          <cell r="G157">
            <v>0</v>
          </cell>
        </row>
        <row r="158">
          <cell r="E158">
            <v>472101</v>
          </cell>
          <cell r="F158" t="str">
            <v>HP IVA SUP ESP INV I</v>
          </cell>
          <cell r="G158">
            <v>0</v>
          </cell>
        </row>
        <row r="159">
          <cell r="E159">
            <v>472111</v>
          </cell>
          <cell r="F159" t="str">
            <v>HP IVA SUP CEE INV I</v>
          </cell>
          <cell r="G159">
            <v>0</v>
          </cell>
        </row>
        <row r="160">
          <cell r="E160">
            <v>475100</v>
          </cell>
          <cell r="F160" t="str">
            <v>HP RET A TREBALL</v>
          </cell>
          <cell r="G160">
            <v>-813238.73</v>
          </cell>
        </row>
        <row r="161">
          <cell r="E161">
            <v>475102</v>
          </cell>
          <cell r="F161" t="str">
            <v>HP RET A COL·LAB</v>
          </cell>
          <cell r="G161">
            <v>-532831.77</v>
          </cell>
        </row>
        <row r="162">
          <cell r="E162">
            <v>475103</v>
          </cell>
          <cell r="F162" t="str">
            <v>HP RET LLOGUERS</v>
          </cell>
          <cell r="G162">
            <v>-7923.7</v>
          </cell>
        </row>
        <row r="163">
          <cell r="E163">
            <v>475104</v>
          </cell>
          <cell r="F163" t="str">
            <v>HP RET NO RESIDEN</v>
          </cell>
          <cell r="G163">
            <v>-21566.95</v>
          </cell>
        </row>
        <row r="164">
          <cell r="E164">
            <v>475105</v>
          </cell>
          <cell r="F164" t="str">
            <v>HP RET A TREB ESPECI</v>
          </cell>
          <cell r="G164">
            <v>-1240.53</v>
          </cell>
        </row>
        <row r="165">
          <cell r="E165">
            <v>476000</v>
          </cell>
          <cell r="F165" t="str">
            <v>ORG SS CREDITOR</v>
          </cell>
          <cell r="G165">
            <v>-745307.66</v>
          </cell>
        </row>
        <row r="166">
          <cell r="E166">
            <v>476001</v>
          </cell>
          <cell r="F166" t="str">
            <v>MUFACE</v>
          </cell>
          <cell r="G166">
            <v>8898.9699999999993</v>
          </cell>
        </row>
        <row r="167">
          <cell r="E167">
            <v>476002</v>
          </cell>
          <cell r="F167" t="str">
            <v>DRETS PASSIUS</v>
          </cell>
          <cell r="G167">
            <v>1704.34</v>
          </cell>
        </row>
        <row r="168">
          <cell r="E168">
            <v>476003</v>
          </cell>
          <cell r="F168" t="str">
            <v>ASSEGURANÇA ESCOLAR</v>
          </cell>
          <cell r="G168">
            <v>-17299.95</v>
          </cell>
        </row>
        <row r="169">
          <cell r="E169">
            <v>477000</v>
          </cell>
          <cell r="F169" t="str">
            <v>HP IVA REPERCUTIT</v>
          </cell>
          <cell r="G169">
            <v>0</v>
          </cell>
        </row>
        <row r="170">
          <cell r="E170">
            <v>477010</v>
          </cell>
          <cell r="F170" t="str">
            <v>HP IVA COMP CEE</v>
          </cell>
          <cell r="G170">
            <v>0</v>
          </cell>
        </row>
        <row r="171">
          <cell r="E171">
            <v>477020</v>
          </cell>
          <cell r="F171" t="str">
            <v>HP IVA COMP EST</v>
          </cell>
          <cell r="G171">
            <v>0</v>
          </cell>
        </row>
        <row r="172">
          <cell r="E172">
            <v>480000</v>
          </cell>
          <cell r="F172" t="str">
            <v>DESPESES ANTICIPADES</v>
          </cell>
          <cell r="G172">
            <v>400429.71</v>
          </cell>
        </row>
        <row r="173">
          <cell r="E173">
            <v>480705</v>
          </cell>
          <cell r="F173" t="str">
            <v>DESP ANTICIP MOROSIT</v>
          </cell>
          <cell r="G173">
            <v>350636.89</v>
          </cell>
        </row>
        <row r="174">
          <cell r="E174">
            <v>480918</v>
          </cell>
          <cell r="F174" t="str">
            <v>DESP ANTICIP C PROJ</v>
          </cell>
          <cell r="G174">
            <v>18619.939999999999</v>
          </cell>
        </row>
        <row r="175">
          <cell r="E175">
            <v>485000</v>
          </cell>
          <cell r="F175" t="str">
            <v>INGRESSOS ANTICIPATS</v>
          </cell>
          <cell r="G175">
            <v>-2615653.69</v>
          </cell>
        </row>
        <row r="176">
          <cell r="E176">
            <v>485001</v>
          </cell>
          <cell r="F176" t="str">
            <v>INGRESSOS ANTICIPATS</v>
          </cell>
          <cell r="G176">
            <v>-118783.89</v>
          </cell>
        </row>
        <row r="177">
          <cell r="E177">
            <v>485003</v>
          </cell>
          <cell r="F177" t="str">
            <v>INGRESSOS ANTICIPATS</v>
          </cell>
          <cell r="G177">
            <v>-7059829.7000000002</v>
          </cell>
        </row>
        <row r="178">
          <cell r="E178">
            <v>485004</v>
          </cell>
          <cell r="F178" t="str">
            <v>INGRESSOS ANTICIPATS</v>
          </cell>
          <cell r="G178">
            <v>-341957.35</v>
          </cell>
        </row>
        <row r="179">
          <cell r="E179">
            <v>485005</v>
          </cell>
          <cell r="F179" t="str">
            <v>INGRESSOS ANTICIPATS</v>
          </cell>
          <cell r="G179">
            <v>-62579.519999999997</v>
          </cell>
        </row>
        <row r="180">
          <cell r="E180">
            <v>485100</v>
          </cell>
          <cell r="F180" t="str">
            <v>INGRESSOS ANTICIPATS</v>
          </cell>
          <cell r="G180">
            <v>-531845.30000000005</v>
          </cell>
        </row>
        <row r="181">
          <cell r="E181">
            <v>490081</v>
          </cell>
          <cell r="F181" t="str">
            <v>DETERIORAMENT VALOR</v>
          </cell>
          <cell r="G181">
            <v>-1360889.72</v>
          </cell>
        </row>
        <row r="182">
          <cell r="E182">
            <v>520009</v>
          </cell>
          <cell r="F182" t="str">
            <v>DEUTES C/T MCYT_PFOR</v>
          </cell>
          <cell r="G182">
            <v>-298164.46999999997</v>
          </cell>
        </row>
        <row r="183">
          <cell r="E183">
            <v>520010</v>
          </cell>
          <cell r="F183" t="str">
            <v>DEUTES C/T MCIT_ALQU</v>
          </cell>
          <cell r="G183">
            <v>-58644.98</v>
          </cell>
        </row>
        <row r="184">
          <cell r="E184">
            <v>520011</v>
          </cell>
          <cell r="F184" t="str">
            <v>DEUTES C/T MCIT_DEFT</v>
          </cell>
          <cell r="G184">
            <v>-10028.200000000001</v>
          </cell>
        </row>
        <row r="185">
          <cell r="E185">
            <v>520120</v>
          </cell>
          <cell r="F185" t="str">
            <v>CDIT SANT 63004</v>
          </cell>
          <cell r="G185">
            <v>0</v>
          </cell>
        </row>
        <row r="186">
          <cell r="E186">
            <v>520121</v>
          </cell>
          <cell r="F186" t="str">
            <v>CDIT SANT 63004_AP</v>
          </cell>
          <cell r="G186">
            <v>0</v>
          </cell>
        </row>
        <row r="187">
          <cell r="E187">
            <v>520123</v>
          </cell>
          <cell r="F187" t="str">
            <v>CDIT SANT 63004_AR_A</v>
          </cell>
          <cell r="G187">
            <v>0</v>
          </cell>
        </row>
        <row r="188">
          <cell r="E188">
            <v>521001</v>
          </cell>
          <cell r="F188" t="str">
            <v>PARTNERS</v>
          </cell>
          <cell r="G188">
            <v>-190149.71000000002</v>
          </cell>
        </row>
        <row r="189">
          <cell r="E189">
            <v>523000</v>
          </cell>
          <cell r="F189" t="str">
            <v>PROV IMMOB INTANG C/</v>
          </cell>
          <cell r="G189">
            <v>-1340331.43</v>
          </cell>
        </row>
        <row r="190">
          <cell r="E190">
            <v>523001</v>
          </cell>
          <cell r="F190" t="str">
            <v>PROV IMMOB MAT C/T</v>
          </cell>
          <cell r="G190">
            <v>-686787.86</v>
          </cell>
        </row>
        <row r="191">
          <cell r="E191">
            <v>523002</v>
          </cell>
          <cell r="F191" t="str">
            <v>PROV IMMOB INTANG C/</v>
          </cell>
          <cell r="G191">
            <v>-883002.69</v>
          </cell>
        </row>
        <row r="192">
          <cell r="E192">
            <v>552301</v>
          </cell>
          <cell r="F192" t="str">
            <v>GRUP UOC, S.L.</v>
          </cell>
          <cell r="G192">
            <v>5066.1000000000004</v>
          </cell>
        </row>
        <row r="193">
          <cell r="E193">
            <v>552311</v>
          </cell>
          <cell r="F193" t="str">
            <v>EO, S L</v>
          </cell>
          <cell r="G193">
            <v>78907.039999999994</v>
          </cell>
        </row>
        <row r="194">
          <cell r="E194">
            <v>552502</v>
          </cell>
          <cell r="F194" t="str">
            <v>XVC, S C C L</v>
          </cell>
          <cell r="G194">
            <v>-29361.239999999998</v>
          </cell>
        </row>
        <row r="195">
          <cell r="E195">
            <v>553008</v>
          </cell>
          <cell r="F195" t="str">
            <v>AJUTS GENERALITAT</v>
          </cell>
          <cell r="G195">
            <v>1791155.3</v>
          </cell>
        </row>
        <row r="196">
          <cell r="E196">
            <v>553009</v>
          </cell>
          <cell r="F196" t="str">
            <v>BEQUES AGAUR</v>
          </cell>
          <cell r="G196">
            <v>353798.11</v>
          </cell>
        </row>
        <row r="197">
          <cell r="E197">
            <v>553010</v>
          </cell>
          <cell r="F197" t="str">
            <v>MATRICULES AGAUR</v>
          </cell>
          <cell r="G197">
            <v>126898.32</v>
          </cell>
        </row>
        <row r="198">
          <cell r="E198">
            <v>555000</v>
          </cell>
          <cell r="F198" t="str">
            <v>PART PEND D'APLICACI</v>
          </cell>
          <cell r="G198">
            <v>-5050.78</v>
          </cell>
        </row>
        <row r="199">
          <cell r="E199">
            <v>555002</v>
          </cell>
          <cell r="F199" t="str">
            <v>PART PEND D'APLICACI</v>
          </cell>
          <cell r="G199">
            <v>0</v>
          </cell>
        </row>
        <row r="200">
          <cell r="E200">
            <v>555003</v>
          </cell>
          <cell r="F200" t="str">
            <v>PART PEND D'APLICACI</v>
          </cell>
          <cell r="G200">
            <v>104.68</v>
          </cell>
        </row>
        <row r="201">
          <cell r="E201">
            <v>555004</v>
          </cell>
          <cell r="F201" t="str">
            <v>PART PEND D'APLICACI</v>
          </cell>
          <cell r="G201">
            <v>2392.8200000000002</v>
          </cell>
        </row>
        <row r="202">
          <cell r="E202">
            <v>555005</v>
          </cell>
          <cell r="F202" t="str">
            <v>PART PEND D'APLICACI</v>
          </cell>
          <cell r="G202">
            <v>-5875.8</v>
          </cell>
        </row>
        <row r="203">
          <cell r="E203">
            <v>555011</v>
          </cell>
          <cell r="F203" t="str">
            <v>PART PEND D'APLICACI</v>
          </cell>
          <cell r="G203">
            <v>0</v>
          </cell>
        </row>
        <row r="204">
          <cell r="E204">
            <v>560000</v>
          </cell>
          <cell r="F204" t="str">
            <v>FIAN  REBUDES A C/T</v>
          </cell>
          <cell r="G204">
            <v>-1566.2</v>
          </cell>
        </row>
        <row r="205">
          <cell r="E205">
            <v>565000</v>
          </cell>
          <cell r="F205" t="str">
            <v>FIAN CONST A C/T</v>
          </cell>
          <cell r="G205">
            <v>7192.4</v>
          </cell>
        </row>
        <row r="206">
          <cell r="E206">
            <v>570050</v>
          </cell>
          <cell r="F206" t="str">
            <v>CAIXA RECTORAT</v>
          </cell>
          <cell r="G206">
            <v>104.94</v>
          </cell>
        </row>
        <row r="207">
          <cell r="E207">
            <v>570055</v>
          </cell>
          <cell r="F207" t="str">
            <v>CAIXA IN3</v>
          </cell>
          <cell r="G207">
            <v>853.15</v>
          </cell>
        </row>
        <row r="208">
          <cell r="E208">
            <v>570056</v>
          </cell>
          <cell r="F208" t="str">
            <v>CAIXA TELECOMUNICACI</v>
          </cell>
          <cell r="G208">
            <v>0.59</v>
          </cell>
        </row>
        <row r="209">
          <cell r="E209">
            <v>570071</v>
          </cell>
          <cell r="F209" t="str">
            <v>CAIXA ECONOMIA</v>
          </cell>
          <cell r="G209">
            <v>0</v>
          </cell>
        </row>
        <row r="210">
          <cell r="E210">
            <v>570074</v>
          </cell>
          <cell r="F210" t="str">
            <v>CAIXA MARKETING</v>
          </cell>
          <cell r="G210">
            <v>0</v>
          </cell>
        </row>
        <row r="211">
          <cell r="E211">
            <v>570075</v>
          </cell>
          <cell r="F211" t="str">
            <v>CAIXA PSICOPEDAGOGIA</v>
          </cell>
          <cell r="G211">
            <v>0</v>
          </cell>
        </row>
        <row r="212">
          <cell r="E212">
            <v>570076</v>
          </cell>
          <cell r="F212" t="str">
            <v>CAIXA EMPRESARIALS</v>
          </cell>
          <cell r="G212">
            <v>0</v>
          </cell>
        </row>
        <row r="213">
          <cell r="E213">
            <v>570077</v>
          </cell>
          <cell r="F213" t="str">
            <v>CAIXA HUMANITATS</v>
          </cell>
          <cell r="G213">
            <v>0</v>
          </cell>
        </row>
        <row r="214">
          <cell r="E214">
            <v>570079</v>
          </cell>
          <cell r="F214" t="str">
            <v>CAIXA ETIG_ETIS</v>
          </cell>
          <cell r="G214">
            <v>0</v>
          </cell>
        </row>
        <row r="215">
          <cell r="E215">
            <v>572010</v>
          </cell>
          <cell r="F215" t="str">
            <v>CAIXA C/C 22920</v>
          </cell>
          <cell r="G215">
            <v>41635.4</v>
          </cell>
        </row>
        <row r="216">
          <cell r="E216">
            <v>572011</v>
          </cell>
          <cell r="F216" t="str">
            <v>CAIXA C/C 22920_AP</v>
          </cell>
          <cell r="G216">
            <v>81417.94</v>
          </cell>
        </row>
        <row r="217">
          <cell r="E217">
            <v>572012</v>
          </cell>
          <cell r="F217" t="str">
            <v>CAIXA C/C 22920_AR_C</v>
          </cell>
          <cell r="G217">
            <v>0</v>
          </cell>
        </row>
        <row r="218">
          <cell r="E218">
            <v>572013</v>
          </cell>
          <cell r="F218" t="str">
            <v>CAIXA C/C 22920_AR_A</v>
          </cell>
          <cell r="G218">
            <v>-1112.45</v>
          </cell>
        </row>
        <row r="219">
          <cell r="E219">
            <v>572030</v>
          </cell>
          <cell r="F219" t="str">
            <v>BBVA C/C 01780</v>
          </cell>
          <cell r="G219">
            <v>45672.05</v>
          </cell>
        </row>
        <row r="220">
          <cell r="E220">
            <v>572031</v>
          </cell>
          <cell r="F220" t="str">
            <v>BBVA C/C 01780 _AP</v>
          </cell>
          <cell r="G220">
            <v>557.5</v>
          </cell>
        </row>
        <row r="221">
          <cell r="E221">
            <v>572032</v>
          </cell>
          <cell r="F221" t="str">
            <v>BBVA C/C 01780 _AR_C</v>
          </cell>
          <cell r="G221">
            <v>-76.45</v>
          </cell>
        </row>
        <row r="222">
          <cell r="E222">
            <v>572033</v>
          </cell>
          <cell r="F222" t="str">
            <v>BBVA C/C 01780 _AR_A</v>
          </cell>
          <cell r="G222">
            <v>190.31</v>
          </cell>
        </row>
        <row r="223">
          <cell r="E223">
            <v>572060</v>
          </cell>
          <cell r="F223" t="str">
            <v>SANT  C/C 81822</v>
          </cell>
          <cell r="G223">
            <v>0</v>
          </cell>
        </row>
        <row r="224">
          <cell r="E224">
            <v>572062</v>
          </cell>
          <cell r="F224" t="str">
            <v>SANT C/C 81822_AR_CO</v>
          </cell>
          <cell r="G224">
            <v>34763.629999999997</v>
          </cell>
        </row>
        <row r="225">
          <cell r="E225">
            <v>572063</v>
          </cell>
          <cell r="F225" t="str">
            <v>SANT  C/C 81822_AR_A</v>
          </cell>
          <cell r="G225">
            <v>-53055.92</v>
          </cell>
        </row>
        <row r="226">
          <cell r="E226">
            <v>572080</v>
          </cell>
          <cell r="F226" t="str">
            <v>C CATALUNYA 529919</v>
          </cell>
          <cell r="G226">
            <v>2825.41</v>
          </cell>
        </row>
        <row r="227">
          <cell r="E227">
            <v>572220</v>
          </cell>
          <cell r="F227" t="str">
            <v>BSCH C/C 69374</v>
          </cell>
          <cell r="G227">
            <v>-66158.87</v>
          </cell>
        </row>
        <row r="228">
          <cell r="E228">
            <v>572221</v>
          </cell>
          <cell r="F228" t="str">
            <v>SANT C/C 69374_AP</v>
          </cell>
          <cell r="G228">
            <v>8602.74</v>
          </cell>
        </row>
        <row r="229">
          <cell r="E229">
            <v>572223</v>
          </cell>
          <cell r="F229" t="str">
            <v>SANT C/C 69374_AR_AL</v>
          </cell>
          <cell r="G229">
            <v>-16943.060000000001</v>
          </cell>
        </row>
        <row r="230">
          <cell r="E230">
            <v>572240</v>
          </cell>
          <cell r="F230" t="str">
            <v>BSCH C/C 89588</v>
          </cell>
          <cell r="G230">
            <v>-96.65</v>
          </cell>
        </row>
        <row r="231">
          <cell r="E231">
            <v>572241</v>
          </cell>
          <cell r="F231" t="str">
            <v>SANT C/C 89588_AP</v>
          </cell>
          <cell r="G231">
            <v>974.67</v>
          </cell>
        </row>
        <row r="232">
          <cell r="E232">
            <v>572243</v>
          </cell>
          <cell r="F232" t="str">
            <v>SANT C/C 89588_AR_AL</v>
          </cell>
          <cell r="G232">
            <v>-29405.96</v>
          </cell>
        </row>
        <row r="233">
          <cell r="E233">
            <v>572270</v>
          </cell>
          <cell r="F233" t="str">
            <v>SANT C/C 58671 APPS</v>
          </cell>
          <cell r="G233">
            <v>0</v>
          </cell>
        </row>
        <row r="234">
          <cell r="E234">
            <v>572280</v>
          </cell>
          <cell r="F234" t="str">
            <v>SANT C/C 58663 SOFIA</v>
          </cell>
          <cell r="G234">
            <v>0</v>
          </cell>
        </row>
        <row r="235">
          <cell r="E235">
            <v>572290</v>
          </cell>
          <cell r="F235" t="str">
            <v>CAIXA C/C 85008</v>
          </cell>
          <cell r="G235">
            <v>291711.57</v>
          </cell>
        </row>
        <row r="236">
          <cell r="E236">
            <v>572293</v>
          </cell>
          <cell r="F236" t="str">
            <v>CAIXA C/C 85008_AR_A</v>
          </cell>
          <cell r="G236">
            <v>-664.83</v>
          </cell>
        </row>
        <row r="237">
          <cell r="E237">
            <v>572300</v>
          </cell>
          <cell r="F237" t="str">
            <v>MEDIOLANUM C/C 20917</v>
          </cell>
          <cell r="G237">
            <v>1068721.96</v>
          </cell>
        </row>
        <row r="238">
          <cell r="E238">
            <v>572310</v>
          </cell>
          <cell r="F238" t="str">
            <v>CAIXA ENGINYERS</v>
          </cell>
          <cell r="G238">
            <v>5969.97</v>
          </cell>
        </row>
        <row r="239">
          <cell r="E239">
            <v>572500</v>
          </cell>
          <cell r="F239" t="str">
            <v>BANC RECTORAT 45515</v>
          </cell>
          <cell r="G239">
            <v>829.04</v>
          </cell>
        </row>
        <row r="240">
          <cell r="E240">
            <v>572550</v>
          </cell>
          <cell r="F240" t="str">
            <v>T. MONEDER OSRT</v>
          </cell>
          <cell r="G240">
            <v>6125.04</v>
          </cell>
        </row>
        <row r="241">
          <cell r="E241">
            <v>572560</v>
          </cell>
          <cell r="F241" t="str">
            <v>T. MONEDER EPM</v>
          </cell>
          <cell r="G241">
            <v>-75.27</v>
          </cell>
        </row>
        <row r="242">
          <cell r="E242">
            <v>572887</v>
          </cell>
          <cell r="F242" t="str">
            <v>T. MONEDER CPV</v>
          </cell>
          <cell r="G242">
            <v>5199.38</v>
          </cell>
        </row>
        <row r="243">
          <cell r="E243">
            <v>572888</v>
          </cell>
          <cell r="F243" t="str">
            <v>T. MONEDER ERL</v>
          </cell>
          <cell r="G243">
            <v>1795.93</v>
          </cell>
        </row>
        <row r="244">
          <cell r="E244">
            <v>573000</v>
          </cell>
          <cell r="F244" t="str">
            <v>SANT MEXIC 49444</v>
          </cell>
          <cell r="G244">
            <v>12908.61</v>
          </cell>
        </row>
        <row r="245">
          <cell r="E245">
            <v>574000</v>
          </cell>
          <cell r="F245" t="str">
            <v>C.ESTALVI MEDIOLANUM</v>
          </cell>
          <cell r="G245">
            <v>0</v>
          </cell>
        </row>
        <row r="246">
          <cell r="E246">
            <v>574001</v>
          </cell>
          <cell r="F246" t="str">
            <v>C.ESTALVI MEDIOLANUM</v>
          </cell>
          <cell r="G246">
            <v>0</v>
          </cell>
        </row>
        <row r="247">
          <cell r="E247">
            <v>579000</v>
          </cell>
          <cell r="F247" t="str">
            <v>MOV  INTERNS DE FONS</v>
          </cell>
          <cell r="G247">
            <v>-20</v>
          </cell>
        </row>
        <row r="248">
          <cell r="E248">
            <v>579001</v>
          </cell>
          <cell r="F248" t="str">
            <v>CTE PONT MOV BANCARI</v>
          </cell>
          <cell r="G248">
            <v>155.96</v>
          </cell>
        </row>
        <row r="249">
          <cell r="E249">
            <v>579002</v>
          </cell>
          <cell r="F249" t="str">
            <v>CTE. PONT FRES. NOM</v>
          </cell>
          <cell r="G249">
            <v>228.83</v>
          </cell>
        </row>
        <row r="250">
          <cell r="E250">
            <v>579004</v>
          </cell>
          <cell r="F250" t="str">
            <v>CTE. PONT DISTRIBUCI</v>
          </cell>
          <cell r="G250">
            <v>6576.61</v>
          </cell>
        </row>
        <row r="251">
          <cell r="E251">
            <v>607000</v>
          </cell>
          <cell r="F251" t="str">
            <v>MAT ESTUDIANTS</v>
          </cell>
          <cell r="G251">
            <v>611461.49</v>
          </cell>
        </row>
        <row r="252">
          <cell r="E252">
            <v>607001</v>
          </cell>
          <cell r="F252" t="str">
            <v>CONSUMS MAT ESTUDIAN</v>
          </cell>
          <cell r="G252">
            <v>759810.32</v>
          </cell>
        </row>
        <row r="253">
          <cell r="E253">
            <v>609000</v>
          </cell>
          <cell r="F253" t="str">
            <v>RAPPELS P/COMPRES</v>
          </cell>
          <cell r="G253">
            <v>-4932.12</v>
          </cell>
        </row>
        <row r="254">
          <cell r="E254">
            <v>621000</v>
          </cell>
          <cell r="F254" t="str">
            <v>LLOGUERS</v>
          </cell>
          <cell r="G254">
            <v>1899697.4200000002</v>
          </cell>
        </row>
        <row r="255">
          <cell r="E255">
            <v>622000</v>
          </cell>
          <cell r="F255" t="str">
            <v>MANTENIMENT</v>
          </cell>
          <cell r="G255">
            <v>3829604.9999999995</v>
          </cell>
        </row>
        <row r="256">
          <cell r="E256">
            <v>623000</v>
          </cell>
          <cell r="F256" t="str">
            <v>ASSESSORS I COL LABO</v>
          </cell>
          <cell r="G256">
            <v>30100071.93</v>
          </cell>
        </row>
        <row r="257">
          <cell r="E257">
            <v>625000</v>
          </cell>
          <cell r="F257" t="str">
            <v>ASSEGURANCES</v>
          </cell>
          <cell r="G257">
            <v>112276.03</v>
          </cell>
        </row>
        <row r="258">
          <cell r="E258">
            <v>626000</v>
          </cell>
          <cell r="F258" t="str">
            <v>SERVEIS BANCARIS</v>
          </cell>
          <cell r="G258">
            <v>135542.72</v>
          </cell>
        </row>
        <row r="259">
          <cell r="E259">
            <v>627000</v>
          </cell>
          <cell r="F259" t="str">
            <v>PUBLICITAT I RRPP</v>
          </cell>
          <cell r="G259">
            <v>4620413.1499999985</v>
          </cell>
        </row>
        <row r="260">
          <cell r="E260">
            <v>628000</v>
          </cell>
          <cell r="F260" t="str">
            <v>SUBMINISTRAMENTS</v>
          </cell>
          <cell r="G260">
            <v>632933.56000000017</v>
          </cell>
        </row>
        <row r="261">
          <cell r="E261">
            <v>629001</v>
          </cell>
          <cell r="F261" t="str">
            <v>COMUNICACIONS</v>
          </cell>
          <cell r="G261">
            <v>269247.33</v>
          </cell>
        </row>
        <row r="262">
          <cell r="E262">
            <v>629002</v>
          </cell>
          <cell r="F262" t="str">
            <v>SUBCONTRAT SERVEIS</v>
          </cell>
          <cell r="G262">
            <v>5067862.6900000013</v>
          </cell>
        </row>
        <row r="263">
          <cell r="E263">
            <v>629003</v>
          </cell>
          <cell r="F263" t="str">
            <v>ALTRES SERVEIS</v>
          </cell>
          <cell r="G263">
            <v>3313826.7500000126</v>
          </cell>
        </row>
        <row r="264">
          <cell r="E264">
            <v>631000</v>
          </cell>
          <cell r="F264" t="str">
            <v>ALTRES TRIBUTS</v>
          </cell>
          <cell r="G264">
            <v>31471.479999999996</v>
          </cell>
        </row>
        <row r="265">
          <cell r="E265">
            <v>632000</v>
          </cell>
          <cell r="F265" t="str">
            <v>IVA NO DEDUÏBLE</v>
          </cell>
          <cell r="G265">
            <v>2.8666136131505482E-10</v>
          </cell>
        </row>
        <row r="266">
          <cell r="E266">
            <v>632001</v>
          </cell>
          <cell r="F266" t="str">
            <v>IVA NO DEDUÏBLE RECL</v>
          </cell>
          <cell r="G266">
            <v>2.0008883439004421E-11</v>
          </cell>
        </row>
        <row r="267">
          <cell r="E267">
            <v>640000</v>
          </cell>
          <cell r="F267" t="str">
            <v>SOUS REG GRAL</v>
          </cell>
          <cell r="G267">
            <v>30341331.859999999</v>
          </cell>
        </row>
        <row r="268">
          <cell r="E268">
            <v>640001</v>
          </cell>
          <cell r="F268" t="str">
            <v>SOUS PCF NO EXEMPT (</v>
          </cell>
          <cell r="G268">
            <v>64560.19</v>
          </cell>
        </row>
        <row r="269">
          <cell r="E269">
            <v>640004</v>
          </cell>
          <cell r="F269" t="str">
            <v>SOUS AJUT INDIV NO E</v>
          </cell>
          <cell r="G269">
            <v>80715.350000000006</v>
          </cell>
        </row>
        <row r="270">
          <cell r="E270">
            <v>640010</v>
          </cell>
          <cell r="F270" t="str">
            <v>SOUS PCF EXEMPT</v>
          </cell>
          <cell r="G270">
            <v>360187.02</v>
          </cell>
        </row>
        <row r="271">
          <cell r="E271">
            <v>640040</v>
          </cell>
          <cell r="F271" t="str">
            <v>SOUS AJUT INDIV EXEM</v>
          </cell>
          <cell r="G271">
            <v>4981.78</v>
          </cell>
        </row>
        <row r="272">
          <cell r="E272">
            <v>640041</v>
          </cell>
          <cell r="F272" t="str">
            <v>SOU AJUT RECERCAIRES</v>
          </cell>
          <cell r="G272">
            <v>6280</v>
          </cell>
        </row>
        <row r="273">
          <cell r="E273">
            <v>640050</v>
          </cell>
          <cell r="F273" t="str">
            <v>SOUS PROFES UAB</v>
          </cell>
          <cell r="G273">
            <v>34733.42</v>
          </cell>
        </row>
        <row r="274">
          <cell r="E274">
            <v>640100</v>
          </cell>
          <cell r="F274" t="str">
            <v>SOUS NO RESIDENTS</v>
          </cell>
          <cell r="G274">
            <v>167189.57999999999</v>
          </cell>
        </row>
        <row r="275">
          <cell r="E275">
            <v>640730</v>
          </cell>
          <cell r="F275" t="str">
            <v>SOUS AUTORIES</v>
          </cell>
          <cell r="G275">
            <v>76608.98</v>
          </cell>
        </row>
        <row r="276">
          <cell r="E276">
            <v>641000</v>
          </cell>
          <cell r="F276" t="str">
            <v>INDEMNITZACIONS</v>
          </cell>
          <cell r="G276">
            <v>620713.99</v>
          </cell>
        </row>
        <row r="277">
          <cell r="E277">
            <v>642000</v>
          </cell>
          <cell r="F277" t="str">
            <v>SS REGIM GENERAL</v>
          </cell>
          <cell r="G277">
            <v>8484219.8399999999</v>
          </cell>
        </row>
        <row r="278">
          <cell r="E278">
            <v>648000</v>
          </cell>
          <cell r="F278" t="str">
            <v>FORMACIÓ</v>
          </cell>
          <cell r="G278">
            <v>298079.53999999998</v>
          </cell>
        </row>
        <row r="279">
          <cell r="E279">
            <v>649000</v>
          </cell>
          <cell r="F279" t="str">
            <v>ALTR DESP SOCIALS</v>
          </cell>
          <cell r="G279">
            <v>104562.3</v>
          </cell>
        </row>
        <row r="280">
          <cell r="E280">
            <v>650000</v>
          </cell>
          <cell r="F280" t="str">
            <v>AJUTS MONETARIS IND</v>
          </cell>
          <cell r="G280">
            <v>1546058.8799999978</v>
          </cell>
        </row>
        <row r="281">
          <cell r="E281">
            <v>655000</v>
          </cell>
          <cell r="F281" t="str">
            <v>PÈRDUES CRÈDITS INCO</v>
          </cell>
          <cell r="G281">
            <v>1172833.8999999999</v>
          </cell>
        </row>
        <row r="282">
          <cell r="E282">
            <v>662380</v>
          </cell>
          <cell r="F282" t="str">
            <v>INTS DEUTES ENT</v>
          </cell>
          <cell r="G282">
            <v>17480.3</v>
          </cell>
        </row>
        <row r="283">
          <cell r="E283">
            <v>668000</v>
          </cell>
          <cell r="F283" t="str">
            <v>DIF NEG DE CANVI</v>
          </cell>
          <cell r="G283">
            <v>50658.01</v>
          </cell>
        </row>
        <row r="284">
          <cell r="E284">
            <v>669000</v>
          </cell>
          <cell r="F284" t="str">
            <v>ALTR DESP FINANCERES</v>
          </cell>
          <cell r="G284">
            <v>156262.84999999989</v>
          </cell>
        </row>
        <row r="285">
          <cell r="E285">
            <v>678080</v>
          </cell>
          <cell r="F285" t="str">
            <v>DESP EXCEPCIONALS</v>
          </cell>
          <cell r="G285">
            <v>-440986.18999999994</v>
          </cell>
        </row>
        <row r="286">
          <cell r="E286">
            <v>680080</v>
          </cell>
          <cell r="F286" t="str">
            <v>AMORT IMM INTANGIBLE</v>
          </cell>
          <cell r="G286">
            <v>5915095.3399999999</v>
          </cell>
        </row>
        <row r="287">
          <cell r="E287">
            <v>680085</v>
          </cell>
          <cell r="F287" t="str">
            <v>AMORT GECSA IMM INTA</v>
          </cell>
          <cell r="G287">
            <v>145168.64000000001</v>
          </cell>
        </row>
        <row r="288">
          <cell r="E288">
            <v>681080</v>
          </cell>
          <cell r="F288" t="str">
            <v>AMORT IMM MAT</v>
          </cell>
          <cell r="G288">
            <v>1039524.95</v>
          </cell>
        </row>
        <row r="289">
          <cell r="E289">
            <v>681085</v>
          </cell>
          <cell r="F289" t="str">
            <v>AMORT GECSA IMM MAT</v>
          </cell>
          <cell r="G289">
            <v>177509.41</v>
          </cell>
        </row>
        <row r="290">
          <cell r="E290">
            <v>694080</v>
          </cell>
          <cell r="F290" t="str">
            <v>PERDUES DETERIOR CRE</v>
          </cell>
          <cell r="G290">
            <v>495311.31000000029</v>
          </cell>
        </row>
        <row r="291">
          <cell r="E291">
            <v>705000</v>
          </cell>
          <cell r="F291" t="str">
            <v>SERVEIS DOCENTS</v>
          </cell>
          <cell r="G291">
            <v>-63724551.970000133</v>
          </cell>
        </row>
        <row r="292">
          <cell r="E292">
            <v>705100</v>
          </cell>
          <cell r="F292" t="str">
            <v>PRESTACIONS SERVEIS</v>
          </cell>
          <cell r="G292">
            <v>-891361.39000000025</v>
          </cell>
        </row>
        <row r="293">
          <cell r="E293">
            <v>708000</v>
          </cell>
          <cell r="F293" t="str">
            <v>DEVOLUCIONS ESTUDIAN</v>
          </cell>
          <cell r="G293">
            <v>9605.24</v>
          </cell>
        </row>
        <row r="294">
          <cell r="E294">
            <v>723000</v>
          </cell>
          <cell r="F294" t="str">
            <v>PATROCINIS I COL LAB</v>
          </cell>
          <cell r="G294">
            <v>-20000</v>
          </cell>
        </row>
        <row r="295">
          <cell r="E295">
            <v>726000</v>
          </cell>
          <cell r="F295" t="str">
            <v>DONACIONS</v>
          </cell>
          <cell r="G295">
            <v>-32228.41</v>
          </cell>
        </row>
        <row r="296">
          <cell r="E296">
            <v>730080</v>
          </cell>
          <cell r="F296" t="str">
            <v>TREBALLS REALITZATS</v>
          </cell>
          <cell r="G296">
            <v>-115694.5</v>
          </cell>
        </row>
        <row r="297">
          <cell r="E297">
            <v>740000</v>
          </cell>
          <cell r="F297" t="str">
            <v>SUBV OFICIALS EXPLOT</v>
          </cell>
          <cell r="G297">
            <v>-28375008.390000012</v>
          </cell>
        </row>
        <row r="298">
          <cell r="E298">
            <v>746000</v>
          </cell>
          <cell r="F298" t="str">
            <v>TRAS A INGR SUBV K</v>
          </cell>
          <cell r="G298">
            <v>-6152526.6799999997</v>
          </cell>
        </row>
        <row r="299">
          <cell r="E299">
            <v>747000</v>
          </cell>
          <cell r="F299" t="str">
            <v>ALT SUBV EXPLOTACIÓ</v>
          </cell>
          <cell r="G299">
            <v>-255691.19999999995</v>
          </cell>
        </row>
        <row r="300">
          <cell r="E300">
            <v>753000</v>
          </cell>
          <cell r="F300" t="str">
            <v>ING PROP IND CEDIDA</v>
          </cell>
          <cell r="G300">
            <v>-30366.95</v>
          </cell>
        </row>
        <row r="301">
          <cell r="E301">
            <v>759000</v>
          </cell>
          <cell r="F301" t="str">
            <v>INGRESSOS PER SERVEI</v>
          </cell>
          <cell r="G301">
            <v>-1877.87</v>
          </cell>
        </row>
        <row r="302">
          <cell r="E302">
            <v>768000</v>
          </cell>
          <cell r="F302" t="str">
            <v>DIF POSITIVES CANVI</v>
          </cell>
          <cell r="G302">
            <v>-4310.17</v>
          </cell>
        </row>
        <row r="303">
          <cell r="E303">
            <v>769000</v>
          </cell>
          <cell r="F303" t="str">
            <v>ALT ING FINANCERS</v>
          </cell>
          <cell r="G303">
            <v>-114152.95000000001</v>
          </cell>
        </row>
        <row r="304">
          <cell r="E304">
            <v>778080</v>
          </cell>
          <cell r="F304" t="str">
            <v>ING EXCEPCIONALS</v>
          </cell>
          <cell r="G304">
            <v>-119411.48999999998</v>
          </cell>
        </row>
        <row r="305">
          <cell r="E305">
            <v>794080</v>
          </cell>
          <cell r="F305" t="str">
            <v>REVERSIO DETERIOR DE</v>
          </cell>
          <cell r="G305">
            <v>-1504256.47</v>
          </cell>
        </row>
        <row r="306">
          <cell r="E306">
            <v>795000</v>
          </cell>
          <cell r="F306" t="str">
            <v>EXCÉS DE PROVISIONS</v>
          </cell>
          <cell r="G306">
            <v>-98687.91</v>
          </cell>
        </row>
        <row r="307">
          <cell r="E307">
            <v>840000</v>
          </cell>
          <cell r="F307" t="str">
            <v>TRANSF FINANÇAMENT P</v>
          </cell>
          <cell r="G307">
            <v>6144801.6499999985</v>
          </cell>
        </row>
        <row r="308">
          <cell r="E308">
            <v>841000</v>
          </cell>
          <cell r="F308" t="str">
            <v>TRANSF DONACIONS I L</v>
          </cell>
          <cell r="G308">
            <v>7725.03</v>
          </cell>
        </row>
        <row r="309">
          <cell r="E309">
            <v>842000</v>
          </cell>
          <cell r="F309" t="str">
            <v>TRANSF ALTRES SUBV,</v>
          </cell>
          <cell r="G309">
            <v>28339047.029999997</v>
          </cell>
        </row>
        <row r="310">
          <cell r="E310">
            <v>930000</v>
          </cell>
          <cell r="F310" t="str">
            <v>APORTACIONS DESPESA</v>
          </cell>
          <cell r="G310">
            <v>0</v>
          </cell>
        </row>
        <row r="311">
          <cell r="E311">
            <v>940080</v>
          </cell>
          <cell r="F311" t="str">
            <v>ING FINANÇAMENT PUBL</v>
          </cell>
          <cell r="G311">
            <v>-4581823.51</v>
          </cell>
        </row>
        <row r="312">
          <cell r="E312">
            <v>942000</v>
          </cell>
          <cell r="F312" t="str">
            <v>ING ALTRES SUBV, DON</v>
          </cell>
          <cell r="G312">
            <v>-28263974.529999997</v>
          </cell>
        </row>
        <row r="313">
          <cell r="E313">
            <v>964000</v>
          </cell>
          <cell r="F313" t="str">
            <v>IMP COSTOS PERSONAL</v>
          </cell>
          <cell r="G313">
            <v>0</v>
          </cell>
        </row>
        <row r="314">
          <cell r="E314">
            <v>964001</v>
          </cell>
          <cell r="F314" t="str">
            <v>IMP COSTOS PERS IN3</v>
          </cell>
          <cell r="G314">
            <v>0</v>
          </cell>
        </row>
        <row r="315">
          <cell r="E315">
            <v>970000</v>
          </cell>
          <cell r="F315" t="str">
            <v>IMP COSTOS PERS (CON</v>
          </cell>
          <cell r="G315">
            <v>0</v>
          </cell>
        </row>
        <row r="316">
          <cell r="E316">
            <v>970001</v>
          </cell>
          <cell r="F316" t="str">
            <v>IMP COSTOS PERS (CON</v>
          </cell>
          <cell r="G316">
            <v>0</v>
          </cell>
        </row>
        <row r="317">
          <cell r="E317" t="str">
            <v>170PRE</v>
          </cell>
          <cell r="F317" t="str">
            <v>CRÈDIT PREVISIONS</v>
          </cell>
          <cell r="G317">
            <v>0</v>
          </cell>
        </row>
        <row r="318">
          <cell r="E318" t="str">
            <v>172PRE</v>
          </cell>
          <cell r="F318" t="str">
            <v>DEUTES LL/T TRANSF S</v>
          </cell>
          <cell r="G318">
            <v>0</v>
          </cell>
        </row>
        <row r="319">
          <cell r="E319" t="str">
            <v>206PRE</v>
          </cell>
          <cell r="F319" t="str">
            <v>APLICACIONS INFORMAT</v>
          </cell>
          <cell r="G319">
            <v>0</v>
          </cell>
        </row>
        <row r="320">
          <cell r="E320" t="str">
            <v>207PRE</v>
          </cell>
          <cell r="F320" t="str">
            <v>MODULS DIDACTICS PRE</v>
          </cell>
          <cell r="G320">
            <v>0</v>
          </cell>
        </row>
        <row r="321">
          <cell r="E321" t="str">
            <v>208PRE</v>
          </cell>
          <cell r="F321" t="str">
            <v>ALT IMM IMMAT PREV</v>
          </cell>
          <cell r="G321">
            <v>0</v>
          </cell>
        </row>
        <row r="322">
          <cell r="E322" t="str">
            <v>212PRE</v>
          </cell>
          <cell r="F322" t="str">
            <v>INSTAL TECNIQUES PRE</v>
          </cell>
          <cell r="G322">
            <v>0</v>
          </cell>
        </row>
        <row r="323">
          <cell r="E323" t="str">
            <v>215PRE</v>
          </cell>
          <cell r="F323" t="str">
            <v>APLICACIONS INFORMAT</v>
          </cell>
          <cell r="G323">
            <v>0</v>
          </cell>
        </row>
        <row r="324">
          <cell r="E324" t="str">
            <v>216PRE</v>
          </cell>
          <cell r="F324" t="str">
            <v>MODULS DIDACTICS PRE</v>
          </cell>
          <cell r="G324">
            <v>0</v>
          </cell>
        </row>
        <row r="325">
          <cell r="E325" t="str">
            <v>218PRE</v>
          </cell>
          <cell r="F325" t="str">
            <v>ALT IMM IMMAT PREV</v>
          </cell>
          <cell r="G325">
            <v>0</v>
          </cell>
        </row>
        <row r="326">
          <cell r="E326" t="str">
            <v>252PRE</v>
          </cell>
          <cell r="F326" t="str">
            <v>CREDITS A LL/T PREVI</v>
          </cell>
          <cell r="G326">
            <v>0</v>
          </cell>
        </row>
        <row r="327">
          <cell r="E327" t="str">
            <v>4009PR</v>
          </cell>
          <cell r="F327" t="str">
            <v>PROVEÏDORS FACTURES</v>
          </cell>
          <cell r="G327">
            <v>0</v>
          </cell>
        </row>
        <row r="328">
          <cell r="E328" t="str">
            <v>430PRE</v>
          </cell>
          <cell r="F328" t="str">
            <v>CLIENTS PREVISIONS</v>
          </cell>
          <cell r="G328">
            <v>0</v>
          </cell>
        </row>
        <row r="329">
          <cell r="E329" t="str">
            <v>4401PR</v>
          </cell>
          <cell r="F329" t="str">
            <v>DEUTORS PREVISIONS</v>
          </cell>
          <cell r="G329">
            <v>0</v>
          </cell>
        </row>
        <row r="330">
          <cell r="E330" t="str">
            <v>4402PR</v>
          </cell>
          <cell r="F330" t="str">
            <v>SUBVENCIONS PREVISIO</v>
          </cell>
          <cell r="G330">
            <v>0</v>
          </cell>
        </row>
        <row r="331">
          <cell r="E331" t="str">
            <v>465PRE</v>
          </cell>
          <cell r="F331" t="str">
            <v>REMUN PEND PAG PREV</v>
          </cell>
          <cell r="G331">
            <v>0</v>
          </cell>
        </row>
        <row r="332">
          <cell r="E332" t="str">
            <v>480PRE</v>
          </cell>
          <cell r="F332" t="str">
            <v>DESPESES ANTICIPADES</v>
          </cell>
          <cell r="G332">
            <v>0</v>
          </cell>
        </row>
        <row r="333">
          <cell r="E333" t="str">
            <v>485PRE</v>
          </cell>
          <cell r="F333" t="str">
            <v>INGRESSOS ANTICIPATS</v>
          </cell>
          <cell r="G333">
            <v>0</v>
          </cell>
        </row>
        <row r="334">
          <cell r="E334" t="str">
            <v>490PRE</v>
          </cell>
          <cell r="F334" t="str">
            <v>DETERIORAMENT VALOR</v>
          </cell>
          <cell r="G334">
            <v>0</v>
          </cell>
        </row>
        <row r="335">
          <cell r="E335" t="str">
            <v>520PRE</v>
          </cell>
          <cell r="F335" t="str">
            <v>DEUTES ENT CREDIT PR</v>
          </cell>
          <cell r="G335">
            <v>0</v>
          </cell>
        </row>
        <row r="336">
          <cell r="E336" t="str">
            <v>572PRE</v>
          </cell>
          <cell r="F336" t="str">
            <v>BANCS I INST CREDIT</v>
          </cell>
          <cell r="G336">
            <v>0</v>
          </cell>
        </row>
        <row r="337">
          <cell r="E337" t="str">
            <v>607PRE</v>
          </cell>
          <cell r="F337" t="str">
            <v>MAT ESTUDIANTS PREV</v>
          </cell>
          <cell r="G337">
            <v>0</v>
          </cell>
        </row>
        <row r="338">
          <cell r="E338" t="str">
            <v>621PRE</v>
          </cell>
          <cell r="F338" t="str">
            <v>LLOGUERS PREV</v>
          </cell>
          <cell r="G338">
            <v>0</v>
          </cell>
        </row>
        <row r="339">
          <cell r="E339" t="str">
            <v>622PRE</v>
          </cell>
          <cell r="F339" t="str">
            <v>MANTENIMENT PREV</v>
          </cell>
          <cell r="G339">
            <v>0</v>
          </cell>
        </row>
        <row r="340">
          <cell r="E340" t="str">
            <v>623PRE</v>
          </cell>
          <cell r="F340" t="str">
            <v>ASSESSORS I COL LABO</v>
          </cell>
          <cell r="G340">
            <v>0</v>
          </cell>
        </row>
        <row r="341">
          <cell r="E341" t="str">
            <v>625PRE</v>
          </cell>
          <cell r="F341" t="str">
            <v>ASSEGURANCES PREV</v>
          </cell>
          <cell r="G341">
            <v>0</v>
          </cell>
        </row>
        <row r="342">
          <cell r="E342" t="str">
            <v>627PRE</v>
          </cell>
          <cell r="F342" t="str">
            <v>PUBLICITAT I RRPP</v>
          </cell>
          <cell r="G342">
            <v>0</v>
          </cell>
        </row>
        <row r="343">
          <cell r="E343" t="str">
            <v>629PRE</v>
          </cell>
          <cell r="F343" t="str">
            <v>ALTRES SERVEIS PRE</v>
          </cell>
          <cell r="G343">
            <v>0</v>
          </cell>
        </row>
        <row r="344">
          <cell r="E344" t="str">
            <v>632PRE</v>
          </cell>
          <cell r="F344" t="str">
            <v>IVA NO DEDUIBLE PREV</v>
          </cell>
          <cell r="G344">
            <v>0</v>
          </cell>
        </row>
        <row r="345">
          <cell r="E345" t="str">
            <v>640PRE</v>
          </cell>
          <cell r="F345" t="str">
            <v>SOUS I SALARIS PREV</v>
          </cell>
          <cell r="G345">
            <v>0</v>
          </cell>
        </row>
        <row r="346">
          <cell r="E346" t="str">
            <v>642PRE</v>
          </cell>
          <cell r="F346" t="str">
            <v>SEGURETAT SOCIAL PRE</v>
          </cell>
          <cell r="G346">
            <v>0</v>
          </cell>
        </row>
        <row r="347">
          <cell r="E347" t="str">
            <v>648PRE</v>
          </cell>
          <cell r="F347" t="str">
            <v>FORMACIÓ</v>
          </cell>
          <cell r="G347">
            <v>0</v>
          </cell>
        </row>
        <row r="348">
          <cell r="E348" t="str">
            <v>649PRE</v>
          </cell>
          <cell r="F348" t="str">
            <v>ALTR DESP SOCIALS PR</v>
          </cell>
          <cell r="G348">
            <v>0</v>
          </cell>
        </row>
        <row r="349">
          <cell r="E349" t="str">
            <v>650PRE</v>
          </cell>
          <cell r="F349" t="str">
            <v>AJUTS MONETARIS IND</v>
          </cell>
          <cell r="G349">
            <v>0</v>
          </cell>
        </row>
        <row r="350">
          <cell r="E350" t="str">
            <v>6948PR</v>
          </cell>
          <cell r="F350" t="str">
            <v>PERDUES DETERIOR CRE</v>
          </cell>
          <cell r="G350">
            <v>0</v>
          </cell>
        </row>
        <row r="351">
          <cell r="E351" t="str">
            <v>7050PR</v>
          </cell>
          <cell r="F351" t="str">
            <v>SERVEIS DOCENTS PREV</v>
          </cell>
          <cell r="G351">
            <v>0</v>
          </cell>
        </row>
        <row r="352">
          <cell r="E352" t="str">
            <v>7051PR</v>
          </cell>
          <cell r="F352" t="str">
            <v>PRESTACIÓ DE SERVEIS</v>
          </cell>
          <cell r="G352">
            <v>0</v>
          </cell>
        </row>
        <row r="353">
          <cell r="E353" t="str">
            <v>726PRE</v>
          </cell>
          <cell r="F353" t="str">
            <v>DONACIONS PREV</v>
          </cell>
          <cell r="G353">
            <v>0</v>
          </cell>
        </row>
        <row r="354">
          <cell r="E354" t="str">
            <v>740PRE</v>
          </cell>
          <cell r="F354" t="str">
            <v>SUBVENCIONS PREVISIO</v>
          </cell>
          <cell r="G354">
            <v>0</v>
          </cell>
        </row>
        <row r="355">
          <cell r="E355" t="str">
            <v>842PRE</v>
          </cell>
          <cell r="F355" t="str">
            <v>TRANSF ALTRES SUBV,</v>
          </cell>
          <cell r="G355">
            <v>0</v>
          </cell>
        </row>
        <row r="356">
          <cell r="E356" t="str">
            <v>93PREV</v>
          </cell>
          <cell r="F356" t="str">
            <v>APORTACIONS DESPESA</v>
          </cell>
          <cell r="G356">
            <v>0</v>
          </cell>
        </row>
        <row r="357">
          <cell r="E357" t="str">
            <v>940PRE</v>
          </cell>
          <cell r="F357" t="str">
            <v>ING FINANÇAMENT PUBL</v>
          </cell>
          <cell r="G357">
            <v>0</v>
          </cell>
        </row>
        <row r="358">
          <cell r="E358" t="str">
            <v>941PRE</v>
          </cell>
          <cell r="F358" t="str">
            <v>ING DONACIONS I LLEG</v>
          </cell>
          <cell r="G358">
            <v>0</v>
          </cell>
        </row>
        <row r="359">
          <cell r="E359" t="str">
            <v>942PRE</v>
          </cell>
          <cell r="F359" t="str">
            <v>ING ALTRES SUBV, DON</v>
          </cell>
          <cell r="G359">
            <v>0</v>
          </cell>
        </row>
        <row r="360">
          <cell r="E360" t="str">
            <v>950PRE</v>
          </cell>
          <cell r="F360" t="str">
            <v>APORTACIONS INGRES P</v>
          </cell>
          <cell r="G360">
            <v>0</v>
          </cell>
        </row>
        <row r="361">
          <cell r="E361" t="str">
            <v>964PRE</v>
          </cell>
          <cell r="F361" t="str">
            <v>IMP COSTOS PERSONAL</v>
          </cell>
          <cell r="G361">
            <v>0</v>
          </cell>
        </row>
        <row r="362">
          <cell r="E362" t="str">
            <v>97PREV</v>
          </cell>
          <cell r="F362" t="str">
            <v>IMP COSTOS PERS (CON</v>
          </cell>
          <cell r="G362">
            <v>0</v>
          </cell>
        </row>
        <row r="363">
          <cell r="E363">
            <v>211082</v>
          </cell>
          <cell r="F363" t="str">
            <v>CONSTRUCCIONS FA</v>
          </cell>
          <cell r="G363">
            <v>0</v>
          </cell>
        </row>
        <row r="364">
          <cell r="E364">
            <v>400862</v>
          </cell>
          <cell r="F364" t="str">
            <v>FACT PCF EL CAMINET</v>
          </cell>
          <cell r="G364">
            <v>0</v>
          </cell>
        </row>
        <row r="365">
          <cell r="E365">
            <v>400864</v>
          </cell>
          <cell r="F365" t="str">
            <v>FACT PCF EL PUIG</v>
          </cell>
          <cell r="G365">
            <v>0</v>
          </cell>
        </row>
        <row r="366">
          <cell r="E366">
            <v>402900</v>
          </cell>
          <cell r="F366" t="str">
            <v>PROV GRUP,FACT PDT R</v>
          </cell>
          <cell r="G366">
            <v>0</v>
          </cell>
        </row>
        <row r="367">
          <cell r="E367">
            <v>465001</v>
          </cell>
          <cell r="F367" t="str">
            <v>REMUN PREV VARIABLE</v>
          </cell>
          <cell r="G367">
            <v>-842044.41</v>
          </cell>
        </row>
        <row r="368">
          <cell r="E368">
            <v>465002</v>
          </cell>
          <cell r="F368" t="str">
            <v>REMUN PEND LIQUID VI</v>
          </cell>
          <cell r="G368">
            <v>-18750.57</v>
          </cell>
        </row>
        <row r="369">
          <cell r="E369">
            <v>475106</v>
          </cell>
          <cell r="F369" t="str">
            <v>HP RET INTERESSOS</v>
          </cell>
          <cell r="G369">
            <v>0</v>
          </cell>
        </row>
        <row r="370">
          <cell r="E370">
            <v>480915</v>
          </cell>
          <cell r="F370" t="str">
            <v>DESP ANTICIP PROJECT</v>
          </cell>
          <cell r="G370">
            <v>0</v>
          </cell>
        </row>
        <row r="371">
          <cell r="E371">
            <v>480916</v>
          </cell>
          <cell r="F371" t="str">
            <v>DESP ANTICIP CONSULT</v>
          </cell>
          <cell r="G371">
            <v>145379.1</v>
          </cell>
        </row>
        <row r="372">
          <cell r="E372">
            <v>480917</v>
          </cell>
          <cell r="F372" t="str">
            <v>DESP ANTICIP MAT FPG</v>
          </cell>
          <cell r="G372">
            <v>118572.95</v>
          </cell>
        </row>
        <row r="373">
          <cell r="E373">
            <v>480919</v>
          </cell>
          <cell r="F373" t="str">
            <v>DESP ANTICIP TUTORIA</v>
          </cell>
          <cell r="G373">
            <v>78006.149999999994</v>
          </cell>
        </row>
        <row r="374">
          <cell r="E374">
            <v>527000</v>
          </cell>
          <cell r="F374" t="str">
            <v>INTS C/T DEUTES ENT</v>
          </cell>
          <cell r="G374">
            <v>0</v>
          </cell>
        </row>
        <row r="375">
          <cell r="E375">
            <v>548002</v>
          </cell>
          <cell r="F375" t="str">
            <v>IMP A CT BSCH</v>
          </cell>
          <cell r="G375">
            <v>0</v>
          </cell>
        </row>
        <row r="376">
          <cell r="E376">
            <v>548003</v>
          </cell>
          <cell r="F376" t="str">
            <v>IMP CT CCATALUNYA</v>
          </cell>
          <cell r="G376">
            <v>0</v>
          </cell>
        </row>
        <row r="377">
          <cell r="E377">
            <v>552307</v>
          </cell>
          <cell r="F377" t="str">
            <v>OBERTA UOC PUBLISHIN</v>
          </cell>
          <cell r="G377">
            <v>-6030.28</v>
          </cell>
        </row>
        <row r="378">
          <cell r="E378">
            <v>570078</v>
          </cell>
          <cell r="F378" t="str">
            <v>CAIXA DRET</v>
          </cell>
          <cell r="G378">
            <v>0</v>
          </cell>
        </row>
        <row r="379">
          <cell r="E379">
            <v>570080</v>
          </cell>
          <cell r="F379" t="str">
            <v>CAIXA DOCUM/INFORM I</v>
          </cell>
          <cell r="G379">
            <v>0</v>
          </cell>
        </row>
        <row r="380">
          <cell r="E380">
            <v>572000</v>
          </cell>
          <cell r="F380" t="str">
            <v>BANCS I INST CREDIT</v>
          </cell>
          <cell r="G380">
            <v>1942932.29</v>
          </cell>
        </row>
        <row r="381">
          <cell r="E381">
            <v>572710</v>
          </cell>
          <cell r="F381" t="str">
            <v>BANC ECONOMIA 47650</v>
          </cell>
          <cell r="G381">
            <v>0</v>
          </cell>
        </row>
        <row r="382">
          <cell r="E382">
            <v>572740</v>
          </cell>
          <cell r="F382" t="str">
            <v>BANC MARKETING 47989</v>
          </cell>
          <cell r="G382">
            <v>0</v>
          </cell>
        </row>
        <row r="383">
          <cell r="E383">
            <v>572750</v>
          </cell>
          <cell r="F383" t="str">
            <v>BANC PSICOPEDA 48083</v>
          </cell>
          <cell r="G383">
            <v>0</v>
          </cell>
        </row>
        <row r="384">
          <cell r="E384">
            <v>572760</v>
          </cell>
          <cell r="F384" t="str">
            <v>BANC EMPRESARI 48196</v>
          </cell>
          <cell r="G384">
            <v>0</v>
          </cell>
        </row>
        <row r="385">
          <cell r="E385">
            <v>572780</v>
          </cell>
          <cell r="F385" t="str">
            <v>BANC DRET 48322</v>
          </cell>
          <cell r="G385">
            <v>0</v>
          </cell>
        </row>
        <row r="386">
          <cell r="E386">
            <v>572800</v>
          </cell>
          <cell r="F386" t="str">
            <v>BANC DOCUM/INFOR I C</v>
          </cell>
          <cell r="G386">
            <v>0</v>
          </cell>
        </row>
        <row r="387">
          <cell r="E387">
            <v>634200</v>
          </cell>
          <cell r="F387" t="str">
            <v>AJUST NEG IVA INV</v>
          </cell>
          <cell r="G387">
            <v>4624.9499999999971</v>
          </cell>
        </row>
        <row r="388">
          <cell r="E388">
            <v>639100</v>
          </cell>
          <cell r="F388" t="str">
            <v>AJUST POS IVA DESP</v>
          </cell>
          <cell r="G388">
            <v>0</v>
          </cell>
        </row>
        <row r="389">
          <cell r="E389">
            <v>640002</v>
          </cell>
          <cell r="F389" t="str">
            <v>SOUS REGIM MUFACE</v>
          </cell>
          <cell r="G389">
            <v>0</v>
          </cell>
        </row>
        <row r="390">
          <cell r="E390">
            <v>640003</v>
          </cell>
          <cell r="F390" t="str">
            <v>SOUS BECARIS I CONT</v>
          </cell>
          <cell r="G390">
            <v>0</v>
          </cell>
        </row>
        <row r="391">
          <cell r="E391">
            <v>662080</v>
          </cell>
          <cell r="F391" t="str">
            <v>INTS DEUTES EMPR</v>
          </cell>
          <cell r="G391">
            <v>13865.97</v>
          </cell>
        </row>
        <row r="392">
          <cell r="E392">
            <v>695080</v>
          </cell>
          <cell r="F392" t="str">
            <v>DOTACIO PROV OP COME</v>
          </cell>
          <cell r="G392">
            <v>66409.240000000005</v>
          </cell>
        </row>
        <row r="393">
          <cell r="E393">
            <v>752000</v>
          </cell>
          <cell r="F393" t="str">
            <v>ING PER ARRENDAMENTS</v>
          </cell>
          <cell r="G393">
            <v>0</v>
          </cell>
        </row>
        <row r="394">
          <cell r="E394">
            <v>791080</v>
          </cell>
          <cell r="F394" t="str">
            <v>REV DETERIOR IMM MAT</v>
          </cell>
          <cell r="G394">
            <v>0</v>
          </cell>
        </row>
        <row r="395">
          <cell r="E395">
            <v>800000</v>
          </cell>
          <cell r="F395" t="str">
            <v>PÈRDUES FONS INVERSI</v>
          </cell>
          <cell r="G395">
            <v>0</v>
          </cell>
        </row>
        <row r="396">
          <cell r="E396">
            <v>900000</v>
          </cell>
          <cell r="F396" t="str">
            <v>BENEFICIS FONS INVER</v>
          </cell>
          <cell r="G396">
            <v>-64054.3</v>
          </cell>
        </row>
        <row r="397">
          <cell r="E397">
            <v>941000</v>
          </cell>
          <cell r="F397" t="str">
            <v>ING DONACIONS I LLEG</v>
          </cell>
          <cell r="G397">
            <v>-11063.49</v>
          </cell>
        </row>
        <row r="398">
          <cell r="E398">
            <v>400918</v>
          </cell>
          <cell r="F398" t="str">
            <v>PROV FACT CANON PROJ</v>
          </cell>
          <cell r="G398">
            <v>-433272.37</v>
          </cell>
        </row>
        <row r="399">
          <cell r="E399">
            <v>415028</v>
          </cell>
          <cell r="F399" t="str">
            <v>VISA JAPE</v>
          </cell>
          <cell r="G399">
            <v>102.71</v>
          </cell>
        </row>
        <row r="400">
          <cell r="E400">
            <v>415035</v>
          </cell>
          <cell r="F400" t="str">
            <v>VISA PMS</v>
          </cell>
          <cell r="G400">
            <v>1031.58</v>
          </cell>
        </row>
        <row r="401">
          <cell r="E401">
            <v>465003</v>
          </cell>
          <cell r="F401" t="str">
            <v>REMUN PEND FORMACIÓ</v>
          </cell>
          <cell r="G401">
            <v>1824.35</v>
          </cell>
        </row>
        <row r="402">
          <cell r="E402">
            <v>572170</v>
          </cell>
          <cell r="F402" t="str">
            <v>C MANLLEU C/C 34983</v>
          </cell>
          <cell r="G402">
            <v>896.01</v>
          </cell>
        </row>
        <row r="403">
          <cell r="E403">
            <v>572291</v>
          </cell>
          <cell r="F403" t="str">
            <v>CAIXA C/C 85008_AP</v>
          </cell>
          <cell r="G403">
            <v>-291711.57</v>
          </cell>
        </row>
        <row r="404">
          <cell r="E404">
            <v>634100</v>
          </cell>
          <cell r="F404" t="str">
            <v>AJUST NEG IVA DESP</v>
          </cell>
          <cell r="G404">
            <v>0</v>
          </cell>
        </row>
        <row r="405">
          <cell r="E405">
            <v>640140</v>
          </cell>
          <cell r="F405" t="str">
            <v>SOUS AJUT INDIV EXEM</v>
          </cell>
          <cell r="G405">
            <v>2400</v>
          </cell>
        </row>
        <row r="406">
          <cell r="E406">
            <v>678000</v>
          </cell>
          <cell r="F406" t="str">
            <v>DESP EXTRAORDINÀRIES</v>
          </cell>
          <cell r="G406">
            <v>58.49</v>
          </cell>
        </row>
        <row r="407">
          <cell r="E407">
            <v>763200</v>
          </cell>
          <cell r="F407" t="str">
            <v>BENEFICI DE DISPONIB</v>
          </cell>
          <cell r="G407">
            <v>-62298.210000000006</v>
          </cell>
        </row>
        <row r="408">
          <cell r="E408">
            <v>802000</v>
          </cell>
          <cell r="F408" t="str">
            <v>TRANSF. Bº ACTIUS DI</v>
          </cell>
          <cell r="G408">
            <v>62298.210000000006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C1:O83"/>
  <sheetViews>
    <sheetView showGridLines="0" topLeftCell="A39" zoomScale="80" zoomScaleNormal="80" zoomScalePageLayoutView="80" workbookViewId="0">
      <selection activeCell="J3" sqref="J3"/>
    </sheetView>
  </sheetViews>
  <sheetFormatPr baseColWidth="10" defaultColWidth="11.42578125" defaultRowHeight="14.25"/>
  <cols>
    <col min="1" max="1" width="11.42578125" style="27"/>
    <col min="2" max="2" width="3.85546875" style="27" customWidth="1"/>
    <col min="3" max="3" width="1.28515625" style="72" customWidth="1"/>
    <col min="4" max="4" width="2.42578125" style="73" bestFit="1" customWidth="1"/>
    <col min="5" max="5" width="66.85546875" style="27" customWidth="1"/>
    <col min="6" max="6" width="13.42578125" style="27" customWidth="1"/>
    <col min="7" max="7" width="14.5703125" style="27" customWidth="1"/>
    <col min="8" max="8" width="2.140625" style="27" customWidth="1"/>
    <col min="9" max="9" width="4.85546875" style="27" customWidth="1"/>
    <col min="10" max="10" width="66.85546875" style="84" customWidth="1"/>
    <col min="11" max="12" width="13.42578125" style="84" customWidth="1"/>
    <col min="13" max="13" width="11.42578125" style="84" customWidth="1"/>
    <col min="14" max="15" width="11.42578125" style="84"/>
    <col min="16" max="16384" width="11.42578125" style="27"/>
  </cols>
  <sheetData>
    <row r="1" spans="3:15" ht="18">
      <c r="C1" s="144" t="s">
        <v>43</v>
      </c>
      <c r="D1" s="144"/>
      <c r="E1" s="144"/>
      <c r="F1" s="144"/>
      <c r="G1" s="144"/>
    </row>
    <row r="2" spans="3:15" ht="13.5">
      <c r="C2" s="28"/>
      <c r="D2" s="29"/>
      <c r="E2" s="30"/>
      <c r="F2" s="30"/>
      <c r="G2" s="30"/>
    </row>
    <row r="3" spans="3:15" ht="15">
      <c r="C3" s="145" t="s">
        <v>188</v>
      </c>
      <c r="D3" s="145"/>
      <c r="E3" s="145"/>
      <c r="F3" s="145"/>
      <c r="G3" s="145"/>
    </row>
    <row r="4" spans="3:15" ht="15">
      <c r="C4" s="146" t="s">
        <v>52</v>
      </c>
      <c r="D4" s="146"/>
      <c r="E4" s="146"/>
      <c r="F4" s="146"/>
      <c r="G4" s="146"/>
    </row>
    <row r="5" spans="3:15" ht="13.5">
      <c r="C5" s="28"/>
      <c r="D5" s="31"/>
      <c r="E5" s="30"/>
      <c r="F5" s="30"/>
      <c r="G5" s="30"/>
      <c r="H5" s="30"/>
      <c r="I5" s="32"/>
      <c r="J5" s="32"/>
      <c r="K5" s="32"/>
      <c r="L5" s="32"/>
      <c r="M5" s="32"/>
      <c r="N5" s="32"/>
      <c r="O5" s="32"/>
    </row>
    <row r="6" spans="3:15" ht="13.5">
      <c r="C6" s="28"/>
      <c r="D6" s="31"/>
      <c r="E6" s="30"/>
      <c r="F6" s="30"/>
      <c r="G6" s="32"/>
      <c r="H6" s="32"/>
      <c r="I6" s="32"/>
      <c r="J6" s="32"/>
      <c r="K6" s="32"/>
      <c r="L6" s="32"/>
      <c r="M6" s="32"/>
      <c r="N6" s="32"/>
      <c r="O6" s="32"/>
    </row>
    <row r="7" spans="3:15" s="37" customFormat="1" ht="12.75" customHeight="1">
      <c r="C7" s="33"/>
      <c r="D7" s="34"/>
      <c r="E7" s="35"/>
      <c r="F7" s="36"/>
      <c r="G7" s="36"/>
      <c r="H7" s="33"/>
      <c r="I7" s="74"/>
      <c r="J7" s="35"/>
      <c r="K7" s="36"/>
      <c r="L7" s="36"/>
      <c r="M7" s="142"/>
      <c r="N7" s="142"/>
      <c r="O7" s="142"/>
    </row>
    <row r="8" spans="3:15" s="37" customFormat="1" ht="12.75" customHeight="1">
      <c r="C8" s="38"/>
      <c r="D8" s="39"/>
      <c r="E8" s="40" t="s">
        <v>53</v>
      </c>
      <c r="F8" s="41" t="s">
        <v>187</v>
      </c>
      <c r="G8" s="41" t="s">
        <v>0</v>
      </c>
      <c r="H8" s="38"/>
      <c r="I8" s="75"/>
      <c r="J8" s="40" t="s">
        <v>90</v>
      </c>
      <c r="K8" s="41" t="s">
        <v>187</v>
      </c>
      <c r="L8" s="41" t="s">
        <v>0</v>
      </c>
      <c r="M8" s="142"/>
      <c r="N8" s="142"/>
      <c r="O8" s="142"/>
    </row>
    <row r="9" spans="3:15" ht="12.75" customHeight="1">
      <c r="C9" s="42"/>
      <c r="D9" s="43"/>
      <c r="E9" s="32"/>
      <c r="F9" s="44"/>
      <c r="G9" s="44"/>
      <c r="H9" s="33"/>
      <c r="I9" s="76"/>
      <c r="J9" s="77"/>
      <c r="K9" s="44"/>
      <c r="L9" s="44"/>
    </row>
    <row r="10" spans="3:15" s="47" customFormat="1" ht="12.75" customHeight="1">
      <c r="C10" s="4" t="s">
        <v>1</v>
      </c>
      <c r="D10" s="2"/>
      <c r="E10" s="5" t="s">
        <v>54</v>
      </c>
      <c r="F10" s="46">
        <v>45006754</v>
      </c>
      <c r="G10" s="46">
        <v>33681455.960000001</v>
      </c>
      <c r="H10" s="4" t="s">
        <v>1</v>
      </c>
      <c r="I10" s="10"/>
      <c r="J10" s="21" t="s">
        <v>91</v>
      </c>
      <c r="K10" s="46">
        <v>22526385.140000004</v>
      </c>
      <c r="L10" s="46">
        <v>24667274.569999978</v>
      </c>
      <c r="M10" s="57"/>
      <c r="N10" s="57"/>
      <c r="O10" s="57"/>
    </row>
    <row r="11" spans="3:15" s="47" customFormat="1" ht="12.75" customHeight="1">
      <c r="C11" s="4" t="s">
        <v>2</v>
      </c>
      <c r="D11" s="2"/>
      <c r="E11" s="5" t="s">
        <v>55</v>
      </c>
      <c r="F11" s="48">
        <v>19301821.460000001</v>
      </c>
      <c r="G11" s="48">
        <v>20184790.34</v>
      </c>
      <c r="H11" s="4" t="s">
        <v>22</v>
      </c>
      <c r="I11" s="10"/>
      <c r="J11" s="21" t="s">
        <v>92</v>
      </c>
      <c r="K11" s="78">
        <v>2021506.18</v>
      </c>
      <c r="L11" s="78">
        <v>2719181.9299999792</v>
      </c>
      <c r="M11" s="57"/>
      <c r="N11" s="57"/>
      <c r="O11" s="57"/>
    </row>
    <row r="12" spans="3:15" s="47" customFormat="1" ht="12.75" customHeight="1">
      <c r="C12" s="4"/>
      <c r="D12" s="2" t="s">
        <v>3</v>
      </c>
      <c r="E12" s="2" t="s">
        <v>56</v>
      </c>
      <c r="F12" s="49">
        <v>63467.31</v>
      </c>
      <c r="G12" s="49">
        <v>69185.59</v>
      </c>
      <c r="H12" s="4" t="s">
        <v>2</v>
      </c>
      <c r="I12" s="12"/>
      <c r="J12" s="21" t="s">
        <v>93</v>
      </c>
      <c r="K12" s="79">
        <v>189038.93</v>
      </c>
      <c r="L12" s="79">
        <v>189038.93</v>
      </c>
      <c r="M12" s="57"/>
      <c r="N12" s="57"/>
      <c r="O12" s="57"/>
    </row>
    <row r="13" spans="3:15" s="51" customFormat="1" ht="12.75" customHeight="1">
      <c r="C13" s="4"/>
      <c r="D13" s="2" t="s">
        <v>4</v>
      </c>
      <c r="E13" s="2" t="s">
        <v>57</v>
      </c>
      <c r="F13" s="49">
        <v>0</v>
      </c>
      <c r="G13" s="49">
        <v>614013.69999999995</v>
      </c>
      <c r="H13" s="4"/>
      <c r="I13" s="12" t="s">
        <v>14</v>
      </c>
      <c r="J13" s="22" t="s">
        <v>94</v>
      </c>
      <c r="K13" s="52">
        <v>189038.93</v>
      </c>
      <c r="L13" s="52">
        <v>189038.93</v>
      </c>
      <c r="M13" s="16"/>
      <c r="N13" s="16"/>
      <c r="O13" s="16"/>
    </row>
    <row r="14" spans="3:15" s="51" customFormat="1" ht="12.75" customHeight="1">
      <c r="C14" s="4"/>
      <c r="D14" s="2" t="s">
        <v>5</v>
      </c>
      <c r="E14" s="2" t="s">
        <v>58</v>
      </c>
      <c r="F14" s="49">
        <v>5510596.0300000003</v>
      </c>
      <c r="G14" s="49">
        <v>4934331.2300000004</v>
      </c>
      <c r="H14" s="4" t="s">
        <v>11</v>
      </c>
      <c r="I14" s="12"/>
      <c r="J14" s="21" t="s">
        <v>95</v>
      </c>
      <c r="K14" s="79">
        <v>227520.08</v>
      </c>
      <c r="L14" s="79">
        <v>550198.13</v>
      </c>
      <c r="M14" s="16"/>
      <c r="N14" s="16"/>
      <c r="O14" s="16"/>
    </row>
    <row r="15" spans="3:15" s="51" customFormat="1" ht="12.75" customHeight="1">
      <c r="C15" s="4"/>
      <c r="D15" s="2" t="s">
        <v>6</v>
      </c>
      <c r="E15" s="2" t="s">
        <v>59</v>
      </c>
      <c r="F15" s="49">
        <v>6413861.0599999996</v>
      </c>
      <c r="G15" s="49">
        <v>6379678.7999999998</v>
      </c>
      <c r="H15" s="4"/>
      <c r="I15" s="12" t="s">
        <v>14</v>
      </c>
      <c r="J15" s="22" t="s">
        <v>96</v>
      </c>
      <c r="K15" s="50">
        <v>227520.08</v>
      </c>
      <c r="L15" s="50">
        <v>550198.13</v>
      </c>
      <c r="M15" s="16"/>
      <c r="N15" s="16"/>
      <c r="O15" s="16"/>
    </row>
    <row r="16" spans="3:15" s="51" customFormat="1" ht="12.75" customHeight="1">
      <c r="C16" s="4"/>
      <c r="D16" s="2" t="s">
        <v>7</v>
      </c>
      <c r="E16" s="2" t="s">
        <v>60</v>
      </c>
      <c r="F16" s="49">
        <v>7218314.6399999997</v>
      </c>
      <c r="G16" s="49">
        <v>8116194.7599999998</v>
      </c>
      <c r="H16" s="4"/>
      <c r="I16" s="12" t="s">
        <v>12</v>
      </c>
      <c r="J16" s="22" t="s">
        <v>97</v>
      </c>
      <c r="K16" s="80">
        <v>0</v>
      </c>
      <c r="L16" s="80" t="s">
        <v>23</v>
      </c>
      <c r="M16" s="16"/>
      <c r="N16" s="16"/>
      <c r="O16" s="16"/>
    </row>
    <row r="17" spans="3:15" s="51" customFormat="1" ht="12.75" customHeight="1">
      <c r="C17" s="4"/>
      <c r="D17" s="2" t="s">
        <v>8</v>
      </c>
      <c r="E17" s="2" t="s">
        <v>61</v>
      </c>
      <c r="F17" s="49">
        <v>95582.42</v>
      </c>
      <c r="G17" s="49">
        <v>71386.259999999995</v>
      </c>
      <c r="H17" s="4" t="s">
        <v>24</v>
      </c>
      <c r="I17" s="12"/>
      <c r="J17" s="21" t="s">
        <v>98</v>
      </c>
      <c r="K17" s="79">
        <v>2302622.92</v>
      </c>
      <c r="L17" s="79">
        <v>2872853.2</v>
      </c>
      <c r="M17" s="16"/>
      <c r="N17" s="16"/>
      <c r="O17" s="16"/>
    </row>
    <row r="18" spans="3:15" s="51" customFormat="1" ht="12.75" customHeight="1">
      <c r="C18" s="4" t="s">
        <v>11</v>
      </c>
      <c r="D18" s="2"/>
      <c r="E18" s="5" t="s">
        <v>62</v>
      </c>
      <c r="F18" s="53">
        <v>5137505.92</v>
      </c>
      <c r="G18" s="53">
        <v>4635615.38</v>
      </c>
      <c r="H18" s="4" t="s">
        <v>15</v>
      </c>
      <c r="I18" s="12"/>
      <c r="J18" s="21" t="s">
        <v>99</v>
      </c>
      <c r="K18" s="79">
        <v>-697675.75</v>
      </c>
      <c r="L18" s="79">
        <v>-892908.3300000208</v>
      </c>
      <c r="M18" s="16"/>
      <c r="N18" s="16"/>
      <c r="O18" s="16"/>
    </row>
    <row r="19" spans="3:15" s="51" customFormat="1" ht="12.75" customHeight="1">
      <c r="C19" s="4"/>
      <c r="D19" s="2" t="s">
        <v>12</v>
      </c>
      <c r="E19" s="2" t="s">
        <v>63</v>
      </c>
      <c r="F19" s="54">
        <v>1223705.79</v>
      </c>
      <c r="G19" s="54">
        <v>1090797.93</v>
      </c>
      <c r="H19" s="4"/>
      <c r="I19" s="12"/>
      <c r="J19" s="21"/>
      <c r="K19" s="79"/>
      <c r="L19" s="79"/>
      <c r="M19" s="16"/>
      <c r="N19" s="16"/>
      <c r="O19" s="16"/>
    </row>
    <row r="20" spans="3:15" s="51" customFormat="1" ht="12.75" customHeight="1">
      <c r="C20" s="4"/>
      <c r="D20" s="2" t="s">
        <v>3</v>
      </c>
      <c r="E20" s="2" t="s">
        <v>64</v>
      </c>
      <c r="F20" s="55">
        <v>1113609.06</v>
      </c>
      <c r="G20" s="55">
        <v>1131416.95</v>
      </c>
      <c r="H20" s="4" t="s">
        <v>40</v>
      </c>
      <c r="I20" s="12"/>
      <c r="J20" s="21" t="s">
        <v>100</v>
      </c>
      <c r="K20" s="81">
        <v>-6518.23</v>
      </c>
      <c r="L20" s="81">
        <v>0</v>
      </c>
      <c r="M20" s="16"/>
      <c r="N20" s="16"/>
      <c r="O20" s="16"/>
    </row>
    <row r="21" spans="3:15" s="51" customFormat="1" ht="12.75" customHeight="1">
      <c r="C21" s="4"/>
      <c r="D21" s="2" t="s">
        <v>5</v>
      </c>
      <c r="E21" s="2" t="s">
        <v>65</v>
      </c>
      <c r="F21" s="55">
        <v>497508.61</v>
      </c>
      <c r="G21" s="55">
        <v>388553.67</v>
      </c>
      <c r="H21" s="4" t="s">
        <v>2</v>
      </c>
      <c r="I21" s="12"/>
      <c r="J21" s="21" t="s">
        <v>101</v>
      </c>
      <c r="K21" s="81">
        <v>-6518.23</v>
      </c>
      <c r="L21" s="81">
        <v>0</v>
      </c>
      <c r="M21" s="16"/>
      <c r="N21" s="16"/>
      <c r="O21" s="16"/>
    </row>
    <row r="22" spans="3:15" s="51" customFormat="1" ht="12.75" customHeight="1">
      <c r="C22" s="4"/>
      <c r="D22" s="2" t="s">
        <v>6</v>
      </c>
      <c r="E22" s="2" t="s">
        <v>66</v>
      </c>
      <c r="F22" s="55">
        <v>2072840.98</v>
      </c>
      <c r="G22" s="55">
        <v>1789314.62</v>
      </c>
      <c r="H22" s="4"/>
      <c r="I22" s="12" t="s">
        <v>14</v>
      </c>
      <c r="J22" s="22" t="s">
        <v>101</v>
      </c>
      <c r="K22" s="80">
        <v>-6518.23</v>
      </c>
      <c r="L22" s="80">
        <v>0</v>
      </c>
      <c r="M22" s="16"/>
      <c r="N22" s="16"/>
      <c r="O22" s="16"/>
    </row>
    <row r="23" spans="3:15" s="51" customFormat="1" ht="12.75" customHeight="1">
      <c r="C23" s="4"/>
      <c r="D23" s="2" t="s">
        <v>8</v>
      </c>
      <c r="E23" s="2" t="s">
        <v>67</v>
      </c>
      <c r="F23" s="55">
        <v>229841.48</v>
      </c>
      <c r="G23" s="55">
        <v>235532.21</v>
      </c>
      <c r="H23" s="4"/>
      <c r="I23" s="12"/>
      <c r="J23" s="22"/>
      <c r="K23" s="79"/>
      <c r="L23" s="79"/>
      <c r="M23" s="16"/>
      <c r="N23" s="16"/>
      <c r="O23" s="16"/>
    </row>
    <row r="24" spans="3:15" s="51" customFormat="1" ht="12.75" customHeight="1">
      <c r="C24" s="4" t="s">
        <v>13</v>
      </c>
      <c r="D24" s="2"/>
      <c r="E24" s="5" t="s">
        <v>68</v>
      </c>
      <c r="F24" s="53">
        <v>3443865.13</v>
      </c>
      <c r="G24" s="53">
        <v>3443865.13</v>
      </c>
      <c r="H24" s="4" t="s">
        <v>25</v>
      </c>
      <c r="I24" s="12"/>
      <c r="J24" s="21" t="s">
        <v>102</v>
      </c>
      <c r="K24" s="79">
        <v>20511397.190000001</v>
      </c>
      <c r="L24" s="79">
        <v>21948092.640000001</v>
      </c>
      <c r="M24" s="16"/>
      <c r="N24" s="16"/>
      <c r="O24" s="16"/>
    </row>
    <row r="25" spans="3:15" s="51" customFormat="1" ht="12.75" customHeight="1">
      <c r="C25" s="4"/>
      <c r="D25" s="2" t="s">
        <v>14</v>
      </c>
      <c r="E25" s="2" t="s">
        <v>69</v>
      </c>
      <c r="F25" s="56">
        <v>3443865.13</v>
      </c>
      <c r="G25" s="56">
        <v>3443865.13</v>
      </c>
      <c r="H25" s="4"/>
      <c r="I25" s="12" t="s">
        <v>14</v>
      </c>
      <c r="J25" s="22" t="s">
        <v>103</v>
      </c>
      <c r="K25" s="148">
        <v>20369976.940000001</v>
      </c>
      <c r="L25" s="148">
        <v>21751024.41</v>
      </c>
      <c r="M25" s="16"/>
      <c r="N25" s="16"/>
      <c r="O25" s="16"/>
    </row>
    <row r="26" spans="3:15" s="51" customFormat="1" ht="12.75" customHeight="1">
      <c r="C26" s="4" t="s">
        <v>15</v>
      </c>
      <c r="D26" s="2"/>
      <c r="E26" s="5" t="s">
        <v>70</v>
      </c>
      <c r="F26" s="53">
        <v>17123561.489999998</v>
      </c>
      <c r="G26" s="53">
        <v>5417185.1100000003</v>
      </c>
      <c r="H26" s="4"/>
      <c r="I26" s="12" t="s">
        <v>12</v>
      </c>
      <c r="J26" s="22" t="s">
        <v>104</v>
      </c>
      <c r="K26" s="148">
        <v>23722.61</v>
      </c>
      <c r="L26" s="148">
        <v>16935.52</v>
      </c>
      <c r="M26" s="16"/>
      <c r="N26" s="16"/>
      <c r="O26" s="16"/>
    </row>
    <row r="27" spans="3:15" s="51" customFormat="1" ht="12.75" customHeight="1">
      <c r="C27" s="4"/>
      <c r="D27" s="2" t="s">
        <v>14</v>
      </c>
      <c r="E27" s="2" t="s">
        <v>69</v>
      </c>
      <c r="F27" s="54">
        <v>11994503.960000001</v>
      </c>
      <c r="G27" s="54">
        <v>1022.19</v>
      </c>
      <c r="H27" s="4"/>
      <c r="I27" s="12" t="s">
        <v>3</v>
      </c>
      <c r="J27" s="22" t="s">
        <v>105</v>
      </c>
      <c r="K27" s="148">
        <v>117697.64</v>
      </c>
      <c r="L27" s="148">
        <v>180132.71</v>
      </c>
      <c r="M27" s="16"/>
      <c r="N27" s="16"/>
      <c r="O27" s="16"/>
    </row>
    <row r="28" spans="3:15" s="51" customFormat="1" ht="12.75" customHeight="1">
      <c r="C28" s="4"/>
      <c r="D28" s="2" t="s">
        <v>12</v>
      </c>
      <c r="E28" s="2" t="s">
        <v>71</v>
      </c>
      <c r="F28" s="54">
        <v>4907725.79</v>
      </c>
      <c r="G28" s="54">
        <v>5025162.42</v>
      </c>
      <c r="H28" s="82"/>
      <c r="I28" s="83"/>
      <c r="J28" s="84"/>
      <c r="K28" s="85"/>
      <c r="L28" s="85"/>
      <c r="M28" s="16"/>
      <c r="N28" s="16"/>
      <c r="O28" s="16"/>
    </row>
    <row r="29" spans="3:15" s="51" customFormat="1" ht="12.75" customHeight="1">
      <c r="C29" s="4"/>
      <c r="D29" s="2" t="s">
        <v>16</v>
      </c>
      <c r="E29" s="2" t="s">
        <v>72</v>
      </c>
      <c r="F29" s="54">
        <v>221331.74</v>
      </c>
      <c r="G29" s="54">
        <v>391000.5</v>
      </c>
      <c r="H29" s="4" t="s">
        <v>17</v>
      </c>
      <c r="I29" s="12"/>
      <c r="J29" s="21" t="s">
        <v>106</v>
      </c>
      <c r="K29" s="46">
        <v>6030738.7699999996</v>
      </c>
      <c r="L29" s="46">
        <v>6524022.0999999996</v>
      </c>
      <c r="M29" s="16"/>
      <c r="N29" s="16"/>
      <c r="O29" s="16"/>
    </row>
    <row r="30" spans="3:15" s="51" customFormat="1" ht="12.75" customHeight="1">
      <c r="C30" s="15"/>
      <c r="D30" s="57"/>
      <c r="E30" s="57"/>
      <c r="F30" s="56"/>
      <c r="G30" s="56"/>
      <c r="H30" s="4" t="s">
        <v>2</v>
      </c>
      <c r="I30" s="12"/>
      <c r="J30" s="21" t="s">
        <v>107</v>
      </c>
      <c r="K30" s="79">
        <v>135652.47</v>
      </c>
      <c r="L30" s="79">
        <v>131559.93</v>
      </c>
      <c r="M30" s="16"/>
      <c r="N30" s="16"/>
      <c r="O30" s="16"/>
    </row>
    <row r="31" spans="3:15" s="47" customFormat="1" ht="12.75" customHeight="1">
      <c r="C31" s="4" t="s">
        <v>17</v>
      </c>
      <c r="D31" s="2"/>
      <c r="E31" s="5" t="s">
        <v>73</v>
      </c>
      <c r="F31" s="46">
        <v>26103081.16</v>
      </c>
      <c r="G31" s="46">
        <v>37123389.990000002</v>
      </c>
      <c r="H31" s="4"/>
      <c r="I31" s="12" t="s">
        <v>4</v>
      </c>
      <c r="J31" s="22" t="s">
        <v>108</v>
      </c>
      <c r="K31" s="50">
        <v>135652.47</v>
      </c>
      <c r="L31" s="50">
        <v>131559.93</v>
      </c>
      <c r="M31" s="57"/>
      <c r="N31" s="57"/>
      <c r="O31" s="57"/>
    </row>
    <row r="32" spans="3:15" s="51" customFormat="1" ht="12.75" customHeight="1">
      <c r="C32" s="4" t="s">
        <v>18</v>
      </c>
      <c r="D32" s="2"/>
      <c r="E32" s="5" t="s">
        <v>74</v>
      </c>
      <c r="F32" s="53">
        <v>572149.19999999995</v>
      </c>
      <c r="G32" s="53">
        <v>519832.32000000001</v>
      </c>
      <c r="H32" s="4" t="s">
        <v>18</v>
      </c>
      <c r="I32" s="12"/>
      <c r="J32" s="21" t="s">
        <v>109</v>
      </c>
      <c r="K32" s="79">
        <v>5895086.2999999998</v>
      </c>
      <c r="L32" s="79">
        <v>6392462.1699999999</v>
      </c>
      <c r="M32" s="16"/>
      <c r="N32" s="16"/>
      <c r="O32" s="16"/>
    </row>
    <row r="33" spans="3:15" s="51" customFormat="1" ht="12.75" customHeight="1">
      <c r="C33" s="4"/>
      <c r="D33" s="2" t="s">
        <v>14</v>
      </c>
      <c r="E33" s="2" t="s">
        <v>75</v>
      </c>
      <c r="F33" s="56">
        <v>572149.19999999995</v>
      </c>
      <c r="G33" s="56">
        <v>519832.32000000001</v>
      </c>
      <c r="H33" s="4"/>
      <c r="I33" s="12" t="s">
        <v>3</v>
      </c>
      <c r="J33" s="22" t="s">
        <v>110</v>
      </c>
      <c r="K33" s="50">
        <v>5895086.2999999998</v>
      </c>
      <c r="L33" s="50">
        <v>6392462.1699999999</v>
      </c>
      <c r="M33" s="16"/>
      <c r="N33" s="16"/>
      <c r="O33" s="16"/>
    </row>
    <row r="34" spans="3:15" s="51" customFormat="1" ht="12.75" hidden="1" customHeight="1">
      <c r="C34" s="4"/>
      <c r="D34" s="2"/>
      <c r="E34" s="2"/>
      <c r="F34" s="56"/>
      <c r="G34" s="56"/>
      <c r="H34" s="4"/>
      <c r="I34" s="12"/>
      <c r="J34" s="21"/>
      <c r="K34" s="50"/>
      <c r="L34" s="50"/>
      <c r="M34" s="16"/>
      <c r="N34" s="16"/>
      <c r="O34" s="16"/>
    </row>
    <row r="35" spans="3:15" s="51" customFormat="1" ht="12.75" customHeight="1">
      <c r="C35" s="4" t="s">
        <v>11</v>
      </c>
      <c r="D35" s="2"/>
      <c r="E35" s="5" t="s">
        <v>76</v>
      </c>
      <c r="F35" s="53">
        <v>15315980.780000001</v>
      </c>
      <c r="G35" s="53">
        <v>32298418.890000001</v>
      </c>
      <c r="H35" s="4" t="s">
        <v>26</v>
      </c>
      <c r="I35" s="12"/>
      <c r="J35" s="21" t="s">
        <v>111</v>
      </c>
      <c r="K35" s="46">
        <v>42552711.25</v>
      </c>
      <c r="L35" s="46">
        <v>39613549.280000001</v>
      </c>
      <c r="M35" s="16"/>
      <c r="N35" s="16"/>
      <c r="O35" s="16"/>
    </row>
    <row r="36" spans="3:15" s="51" customFormat="1" ht="12.75" customHeight="1">
      <c r="C36" s="4"/>
      <c r="D36" s="2" t="s">
        <v>14</v>
      </c>
      <c r="E36" s="2" t="s">
        <v>77</v>
      </c>
      <c r="F36" s="54">
        <v>12752503.460000001</v>
      </c>
      <c r="G36" s="54">
        <v>29496327.550000001</v>
      </c>
      <c r="H36" s="4" t="s">
        <v>11</v>
      </c>
      <c r="I36" s="12"/>
      <c r="J36" s="25" t="s">
        <v>112</v>
      </c>
      <c r="K36" s="79">
        <v>4595501.5200000005</v>
      </c>
      <c r="L36" s="79">
        <v>2623463.17</v>
      </c>
      <c r="M36" s="16"/>
      <c r="N36" s="16"/>
      <c r="O36" s="16"/>
    </row>
    <row r="37" spans="3:15" s="51" customFormat="1" ht="12.75" customHeight="1">
      <c r="C37" s="4"/>
      <c r="D37" s="9"/>
      <c r="E37" s="2" t="s">
        <v>78</v>
      </c>
      <c r="F37" s="54">
        <v>4278533.59</v>
      </c>
      <c r="G37" s="54">
        <v>4283209.55</v>
      </c>
      <c r="H37" s="4"/>
      <c r="I37" s="12" t="s">
        <v>14</v>
      </c>
      <c r="J37" s="22" t="s">
        <v>113</v>
      </c>
      <c r="K37" s="80">
        <v>1547057.34</v>
      </c>
      <c r="L37" s="80">
        <v>0</v>
      </c>
      <c r="M37" s="16"/>
      <c r="N37" s="16"/>
      <c r="O37" s="16"/>
    </row>
    <row r="38" spans="3:15" s="51" customFormat="1" ht="12.75" customHeight="1">
      <c r="C38" s="4"/>
      <c r="D38" s="9"/>
      <c r="E38" s="2" t="s">
        <v>79</v>
      </c>
      <c r="F38" s="54">
        <v>7519651.6200000001</v>
      </c>
      <c r="G38" s="54">
        <v>24138660.43</v>
      </c>
      <c r="H38" s="4"/>
      <c r="I38" s="12" t="s">
        <v>3</v>
      </c>
      <c r="J38" s="22" t="s">
        <v>110</v>
      </c>
      <c r="K38" s="50">
        <v>3048444.18</v>
      </c>
      <c r="L38" s="50">
        <v>2623463.17</v>
      </c>
      <c r="M38" s="16"/>
      <c r="N38" s="16"/>
      <c r="O38" s="16"/>
    </row>
    <row r="39" spans="3:15" s="47" customFormat="1" ht="12.75" customHeight="1">
      <c r="C39" s="4"/>
      <c r="D39" s="9"/>
      <c r="E39" s="2" t="s">
        <v>80</v>
      </c>
      <c r="F39" s="54">
        <v>954318.25</v>
      </c>
      <c r="G39" s="54">
        <v>1074457.57</v>
      </c>
      <c r="H39" s="4" t="s">
        <v>24</v>
      </c>
      <c r="I39" s="12"/>
      <c r="J39" s="25" t="s">
        <v>114</v>
      </c>
      <c r="K39" s="79">
        <v>1381812.75</v>
      </c>
      <c r="L39" s="79">
        <v>889032.97</v>
      </c>
      <c r="M39" s="57"/>
      <c r="N39" s="57"/>
      <c r="O39" s="57"/>
    </row>
    <row r="40" spans="3:15" s="47" customFormat="1" ht="12.75" customHeight="1">
      <c r="C40" s="4"/>
      <c r="D40" s="2" t="s">
        <v>12</v>
      </c>
      <c r="E40" s="2" t="s">
        <v>81</v>
      </c>
      <c r="F40" s="54">
        <v>89144.320000000007</v>
      </c>
      <c r="G40" s="54">
        <v>174303.96</v>
      </c>
      <c r="H40" s="4"/>
      <c r="I40" s="12" t="s">
        <v>12</v>
      </c>
      <c r="J40" s="23" t="s">
        <v>115</v>
      </c>
      <c r="K40" s="50">
        <v>1375464.86</v>
      </c>
      <c r="L40" s="50">
        <v>883002.69</v>
      </c>
      <c r="M40" s="57"/>
      <c r="N40" s="57"/>
      <c r="O40" s="57"/>
    </row>
    <row r="41" spans="3:15" s="47" customFormat="1" ht="12.75" customHeight="1">
      <c r="C41" s="4"/>
      <c r="D41" s="2" t="s">
        <v>4</v>
      </c>
      <c r="E41" s="2" t="s">
        <v>82</v>
      </c>
      <c r="F41" s="54">
        <v>2352838.06</v>
      </c>
      <c r="G41" s="54">
        <v>2404071.27</v>
      </c>
      <c r="H41" s="4"/>
      <c r="I41" s="12" t="s">
        <v>4</v>
      </c>
      <c r="J41" s="23" t="s">
        <v>116</v>
      </c>
      <c r="K41" s="52">
        <v>6347.89</v>
      </c>
      <c r="L41" s="52">
        <v>6030.28</v>
      </c>
      <c r="M41" s="57"/>
      <c r="N41" s="57"/>
      <c r="O41" s="57"/>
    </row>
    <row r="42" spans="3:15" s="47" customFormat="1" ht="12.75" customHeight="1">
      <c r="C42" s="4"/>
      <c r="D42" s="2" t="s">
        <v>16</v>
      </c>
      <c r="E42" s="2" t="s">
        <v>19</v>
      </c>
      <c r="F42" s="54">
        <v>2452.11</v>
      </c>
      <c r="G42" s="54">
        <v>1099.6199999999999</v>
      </c>
      <c r="H42" s="4"/>
      <c r="I42" s="12" t="s">
        <v>16</v>
      </c>
      <c r="J42" s="23" t="s">
        <v>117</v>
      </c>
      <c r="K42" s="80">
        <v>0</v>
      </c>
      <c r="L42" s="80">
        <v>0</v>
      </c>
      <c r="M42" s="57"/>
      <c r="N42" s="57"/>
      <c r="O42" s="57"/>
    </row>
    <row r="43" spans="3:15" s="47" customFormat="1" ht="12.75" customHeight="1">
      <c r="C43" s="4"/>
      <c r="D43" s="2" t="s">
        <v>6</v>
      </c>
      <c r="E43" s="2" t="s">
        <v>83</v>
      </c>
      <c r="F43" s="54">
        <v>119042.83</v>
      </c>
      <c r="G43" s="54">
        <v>222616.49</v>
      </c>
      <c r="H43" s="4" t="s">
        <v>15</v>
      </c>
      <c r="I43" s="12"/>
      <c r="J43" s="25" t="s">
        <v>118</v>
      </c>
      <c r="K43" s="79">
        <v>26390394.969999999</v>
      </c>
      <c r="L43" s="79">
        <v>25370403.690000001</v>
      </c>
      <c r="M43" s="57"/>
      <c r="N43" s="57"/>
      <c r="O43" s="57"/>
    </row>
    <row r="44" spans="3:15" s="47" customFormat="1" ht="12.75" customHeight="1">
      <c r="C44" s="4" t="s">
        <v>84</v>
      </c>
      <c r="D44" s="2"/>
      <c r="E44" s="2"/>
      <c r="F44" s="58">
        <v>30888.33</v>
      </c>
      <c r="G44" s="58">
        <v>83973.14</v>
      </c>
      <c r="H44" s="4"/>
      <c r="I44" s="12" t="s">
        <v>14</v>
      </c>
      <c r="J44" s="22" t="s">
        <v>119</v>
      </c>
      <c r="K44" s="50">
        <v>18371335.809999999</v>
      </c>
      <c r="L44" s="50">
        <v>16926554.350000001</v>
      </c>
      <c r="M44" s="57"/>
      <c r="N44" s="57"/>
      <c r="O44" s="57"/>
    </row>
    <row r="45" spans="3:15" s="47" customFormat="1" ht="12.75" customHeight="1">
      <c r="C45" s="4"/>
      <c r="D45" s="2" t="s">
        <v>44</v>
      </c>
      <c r="E45" s="2" t="s">
        <v>72</v>
      </c>
      <c r="F45" s="54">
        <v>30888.33</v>
      </c>
      <c r="G45" s="54">
        <v>83973.14</v>
      </c>
      <c r="H45" s="4"/>
      <c r="I45" s="12" t="s">
        <v>12</v>
      </c>
      <c r="J45" s="22" t="s">
        <v>120</v>
      </c>
      <c r="K45" s="50">
        <v>505981.25</v>
      </c>
      <c r="L45" s="50">
        <v>1206031.69</v>
      </c>
      <c r="M45" s="57"/>
      <c r="N45" s="57"/>
      <c r="O45" s="57"/>
    </row>
    <row r="46" spans="3:15" s="47" customFormat="1" ht="12.75" customHeight="1">
      <c r="C46" s="4" t="s">
        <v>15</v>
      </c>
      <c r="D46" s="2"/>
      <c r="E46" s="5" t="s">
        <v>85</v>
      </c>
      <c r="F46" s="59">
        <v>7749.8</v>
      </c>
      <c r="G46" s="59">
        <v>7192.4</v>
      </c>
      <c r="H46" s="4"/>
      <c r="I46" s="12" t="s">
        <v>3</v>
      </c>
      <c r="J46" s="22" t="s">
        <v>121</v>
      </c>
      <c r="K46" s="50">
        <v>0</v>
      </c>
      <c r="L46" s="50">
        <v>0</v>
      </c>
      <c r="M46" s="57"/>
      <c r="N46" s="57"/>
      <c r="O46" s="57"/>
    </row>
    <row r="47" spans="3:15" s="47" customFormat="1" ht="12.75" customHeight="1">
      <c r="C47" s="4"/>
      <c r="D47" s="2" t="s">
        <v>16</v>
      </c>
      <c r="E47" s="2" t="s">
        <v>72</v>
      </c>
      <c r="F47" s="60">
        <v>7749.8</v>
      </c>
      <c r="G47" s="60">
        <v>7192.4</v>
      </c>
      <c r="H47" s="4"/>
      <c r="I47" s="12" t="s">
        <v>4</v>
      </c>
      <c r="J47" s="22" t="s">
        <v>19</v>
      </c>
      <c r="K47" s="50">
        <v>1840631.85</v>
      </c>
      <c r="L47" s="50">
        <v>1389712.36</v>
      </c>
      <c r="M47" s="57"/>
      <c r="N47" s="57"/>
      <c r="O47" s="57"/>
    </row>
    <row r="48" spans="3:15" s="47" customFormat="1" ht="12.75" customHeight="1">
      <c r="C48" s="4" t="s">
        <v>20</v>
      </c>
      <c r="D48" s="2"/>
      <c r="E48" s="5" t="s">
        <v>86</v>
      </c>
      <c r="F48" s="53">
        <v>792946.93</v>
      </c>
      <c r="G48" s="53">
        <v>1111644.74</v>
      </c>
      <c r="H48" s="4"/>
      <c r="I48" s="12" t="s">
        <v>5</v>
      </c>
      <c r="J48" s="22" t="s">
        <v>122</v>
      </c>
      <c r="K48" s="50">
        <v>1727678.06</v>
      </c>
      <c r="L48" s="50">
        <v>2128805.98</v>
      </c>
      <c r="M48" s="57"/>
      <c r="N48" s="57"/>
      <c r="O48" s="57"/>
    </row>
    <row r="49" spans="3:15" s="47" customFormat="1" ht="12.75" customHeight="1">
      <c r="C49" s="4" t="s">
        <v>21</v>
      </c>
      <c r="D49" s="2"/>
      <c r="E49" s="5" t="s">
        <v>87</v>
      </c>
      <c r="F49" s="53">
        <v>9383366.1199999992</v>
      </c>
      <c r="G49" s="53">
        <v>3102328.5</v>
      </c>
      <c r="H49" s="4"/>
      <c r="I49" s="12" t="s">
        <v>6</v>
      </c>
      <c r="J49" s="22" t="s">
        <v>123</v>
      </c>
      <c r="K49" s="50">
        <v>3944768</v>
      </c>
      <c r="L49" s="50">
        <v>3719299.31</v>
      </c>
      <c r="M49" s="57"/>
      <c r="N49" s="57"/>
      <c r="O49" s="57"/>
    </row>
    <row r="50" spans="3:15" s="47" customFormat="1" ht="12.75" customHeight="1">
      <c r="C50" s="61"/>
      <c r="D50" s="62" t="s">
        <v>14</v>
      </c>
      <c r="E50" s="63" t="s">
        <v>88</v>
      </c>
      <c r="F50" s="64">
        <v>9383366.1199999992</v>
      </c>
      <c r="G50" s="64">
        <v>3102328.5</v>
      </c>
      <c r="H50" s="4" t="s">
        <v>20</v>
      </c>
      <c r="I50" s="12"/>
      <c r="J50" s="25" t="s">
        <v>86</v>
      </c>
      <c r="K50" s="79">
        <v>10185002.01</v>
      </c>
      <c r="L50" s="79">
        <v>10730649.449999999</v>
      </c>
      <c r="M50" s="57"/>
      <c r="N50" s="57"/>
      <c r="O50" s="57"/>
    </row>
    <row r="51" spans="3:15" s="37" customFormat="1" ht="12.75" customHeight="1">
      <c r="C51" s="61"/>
      <c r="D51" s="62"/>
      <c r="E51" s="65" t="s">
        <v>89</v>
      </c>
      <c r="F51" s="66">
        <v>71109835.159999996</v>
      </c>
      <c r="G51" s="66">
        <v>70804845.950000003</v>
      </c>
      <c r="H51" s="86"/>
      <c r="I51" s="87"/>
      <c r="J51" s="88" t="s">
        <v>124</v>
      </c>
      <c r="K51" s="66">
        <v>71109835.159999996</v>
      </c>
      <c r="L51" s="66">
        <v>70804845.949999988</v>
      </c>
      <c r="M51" s="142"/>
      <c r="N51" s="142"/>
      <c r="O51" s="142"/>
    </row>
    <row r="52" spans="3:15" s="37" customFormat="1" ht="12.75" customHeight="1">
      <c r="C52" s="67"/>
      <c r="D52" s="29"/>
      <c r="E52" s="68"/>
      <c r="J52" s="142"/>
      <c r="K52" s="142"/>
      <c r="L52" s="142"/>
      <c r="M52" s="142"/>
      <c r="N52" s="142"/>
      <c r="O52" s="142"/>
    </row>
    <row r="53" spans="3:15" s="37" customFormat="1" ht="12.75" customHeight="1">
      <c r="C53" s="67"/>
      <c r="D53" s="67"/>
      <c r="F53" s="69"/>
      <c r="G53" s="69"/>
      <c r="J53" s="142"/>
      <c r="K53" s="142"/>
      <c r="L53" s="142"/>
      <c r="M53" s="142"/>
      <c r="N53" s="142"/>
      <c r="O53" s="142"/>
    </row>
    <row r="54" spans="3:15" s="37" customFormat="1" ht="12.75" customHeight="1">
      <c r="C54" s="147"/>
      <c r="D54" s="147"/>
      <c r="E54" s="147"/>
      <c r="F54" s="147"/>
      <c r="G54" s="147"/>
      <c r="J54" s="142"/>
      <c r="K54" s="142"/>
      <c r="L54" s="142"/>
      <c r="M54" s="142"/>
      <c r="N54" s="142"/>
      <c r="O54" s="142"/>
    </row>
    <row r="55" spans="3:15" s="37" customFormat="1" ht="12.75" customHeight="1">
      <c r="C55" s="28"/>
      <c r="D55" s="68"/>
      <c r="E55" s="30"/>
      <c r="F55" s="70"/>
      <c r="G55" s="30"/>
      <c r="J55" s="142"/>
      <c r="K55" s="142"/>
      <c r="L55" s="142"/>
      <c r="M55" s="142"/>
      <c r="N55" s="142"/>
      <c r="O55" s="142"/>
    </row>
    <row r="56" spans="3:15" s="37" customFormat="1" ht="12.75" customHeight="1">
      <c r="C56" s="28"/>
      <c r="D56" s="29"/>
      <c r="E56" s="70"/>
      <c r="F56" s="69"/>
      <c r="G56" s="69"/>
      <c r="J56" s="142"/>
      <c r="K56" s="142"/>
      <c r="L56" s="142"/>
      <c r="M56" s="142"/>
      <c r="N56" s="142"/>
      <c r="O56" s="142"/>
    </row>
    <row r="57" spans="3:15" s="37" customFormat="1" ht="12.75" customHeight="1">
      <c r="C57" s="28"/>
      <c r="D57" s="29"/>
      <c r="E57" s="30"/>
      <c r="F57" s="30"/>
      <c r="G57" s="32"/>
      <c r="J57" s="142"/>
      <c r="K57" s="142"/>
      <c r="L57" s="142"/>
      <c r="M57" s="142"/>
      <c r="N57" s="142"/>
      <c r="O57" s="142"/>
    </row>
    <row r="58" spans="3:15" s="37" customFormat="1" ht="12.75" customHeight="1">
      <c r="C58" s="28"/>
      <c r="D58" s="29"/>
      <c r="E58" s="30"/>
      <c r="F58" s="30"/>
      <c r="G58" s="30"/>
      <c r="J58" s="142"/>
      <c r="K58" s="142"/>
      <c r="L58" s="142"/>
      <c r="M58" s="142"/>
      <c r="N58" s="142"/>
      <c r="O58" s="142"/>
    </row>
    <row r="59" spans="3:15" s="37" customFormat="1" ht="12.75" customHeight="1">
      <c r="C59" s="28"/>
      <c r="D59" s="29"/>
      <c r="E59" s="30"/>
      <c r="F59" s="71"/>
      <c r="G59" s="71"/>
      <c r="J59" s="142"/>
      <c r="K59" s="142"/>
      <c r="L59" s="142"/>
      <c r="M59" s="142"/>
      <c r="N59" s="142"/>
      <c r="O59" s="142"/>
    </row>
    <row r="60" spans="3:15" s="37" customFormat="1" ht="12.75" customHeight="1">
      <c r="C60" s="28"/>
      <c r="D60" s="29"/>
      <c r="E60" s="30"/>
      <c r="F60" s="30"/>
      <c r="G60" s="32"/>
      <c r="J60" s="142"/>
      <c r="K60" s="142"/>
      <c r="L60" s="142"/>
      <c r="M60" s="142"/>
      <c r="N60" s="142"/>
      <c r="O60" s="142"/>
    </row>
    <row r="61" spans="3:15" s="37" customFormat="1" ht="12.75" customHeight="1">
      <c r="C61" s="28"/>
      <c r="D61" s="29"/>
      <c r="E61" s="30"/>
      <c r="F61" s="30"/>
      <c r="G61" s="32"/>
      <c r="J61" s="142"/>
      <c r="K61" s="142"/>
      <c r="L61" s="142"/>
      <c r="M61" s="142"/>
      <c r="N61" s="142"/>
      <c r="O61" s="142"/>
    </row>
    <row r="62" spans="3:15" s="37" customFormat="1" ht="12.75" customHeight="1">
      <c r="C62" s="28"/>
      <c r="D62" s="29"/>
      <c r="E62" s="30"/>
      <c r="F62" s="30"/>
      <c r="G62" s="30"/>
      <c r="J62" s="142"/>
      <c r="K62" s="142"/>
      <c r="L62" s="142"/>
      <c r="M62" s="142"/>
      <c r="N62" s="142"/>
      <c r="O62" s="142"/>
    </row>
    <row r="63" spans="3:15" s="37" customFormat="1" ht="12.75" customHeight="1">
      <c r="C63" s="28"/>
      <c r="D63" s="29"/>
      <c r="E63" s="30"/>
      <c r="F63" s="30"/>
      <c r="G63" s="30"/>
      <c r="J63" s="142"/>
      <c r="K63" s="142"/>
      <c r="L63" s="142"/>
      <c r="M63" s="142"/>
      <c r="N63" s="142"/>
      <c r="O63" s="142"/>
    </row>
    <row r="64" spans="3:15" s="37" customFormat="1" ht="12.75" customHeight="1">
      <c r="C64" s="28"/>
      <c r="D64" s="29"/>
      <c r="E64" s="30"/>
      <c r="F64" s="30"/>
      <c r="G64" s="30"/>
      <c r="J64" s="142"/>
      <c r="K64" s="142"/>
      <c r="L64" s="142"/>
      <c r="M64" s="142"/>
      <c r="N64" s="142"/>
      <c r="O64" s="142"/>
    </row>
    <row r="65" spans="3:15" s="37" customFormat="1" ht="12.75" customHeight="1">
      <c r="C65" s="28"/>
      <c r="D65" s="29"/>
      <c r="E65" s="30"/>
      <c r="F65" s="30"/>
      <c r="G65" s="30"/>
      <c r="J65" s="142"/>
      <c r="K65" s="142"/>
      <c r="L65" s="142"/>
      <c r="M65" s="142"/>
      <c r="N65" s="142"/>
      <c r="O65" s="142"/>
    </row>
    <row r="66" spans="3:15" s="37" customFormat="1" ht="12.75" customHeight="1">
      <c r="C66" s="28"/>
      <c r="D66" s="29"/>
      <c r="E66" s="30"/>
      <c r="F66" s="30"/>
      <c r="G66" s="30"/>
      <c r="J66" s="142"/>
      <c r="K66" s="142"/>
      <c r="L66" s="142"/>
      <c r="M66" s="142"/>
      <c r="N66" s="142"/>
      <c r="O66" s="142"/>
    </row>
    <row r="67" spans="3:15" s="37" customFormat="1" ht="12.75" customHeight="1">
      <c r="C67" s="28"/>
      <c r="D67" s="29"/>
      <c r="E67" s="30"/>
      <c r="F67" s="30"/>
      <c r="G67" s="30"/>
      <c r="J67" s="142"/>
      <c r="K67" s="142"/>
      <c r="L67" s="142"/>
      <c r="M67" s="142"/>
      <c r="N67" s="142"/>
      <c r="O67" s="142"/>
    </row>
    <row r="68" spans="3:15" s="37" customFormat="1" ht="12.75" customHeight="1">
      <c r="C68" s="28"/>
      <c r="D68" s="29"/>
      <c r="E68" s="30"/>
      <c r="F68" s="30"/>
      <c r="G68" s="30"/>
      <c r="J68" s="142"/>
      <c r="K68" s="142"/>
      <c r="L68" s="142"/>
      <c r="M68" s="142"/>
      <c r="N68" s="142"/>
      <c r="O68" s="142"/>
    </row>
    <row r="69" spans="3:15" s="37" customFormat="1" ht="12.75" customHeight="1">
      <c r="C69" s="28"/>
      <c r="D69" s="29"/>
      <c r="E69" s="30"/>
      <c r="F69" s="30"/>
      <c r="G69" s="30"/>
      <c r="J69" s="142"/>
      <c r="K69" s="142"/>
      <c r="L69" s="142"/>
      <c r="M69" s="142"/>
      <c r="N69" s="142"/>
      <c r="O69" s="142"/>
    </row>
    <row r="70" spans="3:15" s="37" customFormat="1" ht="12.75" customHeight="1">
      <c r="C70" s="28"/>
      <c r="D70" s="29"/>
      <c r="E70" s="30"/>
      <c r="F70" s="30"/>
      <c r="G70" s="30"/>
      <c r="J70" s="142"/>
      <c r="K70" s="142"/>
      <c r="L70" s="142"/>
      <c r="M70" s="142"/>
      <c r="N70" s="142"/>
      <c r="O70" s="142"/>
    </row>
    <row r="71" spans="3:15" s="37" customFormat="1" ht="12.75" customHeight="1">
      <c r="C71" s="28"/>
      <c r="D71" s="29"/>
      <c r="E71" s="30"/>
      <c r="F71" s="30"/>
      <c r="G71" s="30"/>
      <c r="J71" s="142"/>
      <c r="K71" s="142"/>
      <c r="L71" s="142"/>
      <c r="M71" s="142"/>
      <c r="N71" s="142"/>
      <c r="O71" s="142"/>
    </row>
    <row r="72" spans="3:15" s="37" customFormat="1" ht="12.75" customHeight="1">
      <c r="C72" s="72"/>
      <c r="D72" s="73"/>
      <c r="E72" s="27"/>
      <c r="F72" s="27"/>
      <c r="G72" s="27"/>
      <c r="J72" s="142"/>
      <c r="K72" s="142"/>
      <c r="L72" s="142"/>
      <c r="M72" s="142"/>
      <c r="N72" s="142"/>
      <c r="O72" s="142"/>
    </row>
    <row r="73" spans="3:15" s="37" customFormat="1" ht="12.75" customHeight="1">
      <c r="C73" s="72"/>
      <c r="D73" s="73"/>
      <c r="E73" s="27"/>
      <c r="F73" s="27"/>
      <c r="G73" s="27"/>
      <c r="J73" s="142"/>
      <c r="K73" s="142"/>
      <c r="L73" s="142"/>
      <c r="M73" s="142"/>
      <c r="N73" s="142"/>
      <c r="O73" s="142"/>
    </row>
    <row r="74" spans="3:15" s="37" customFormat="1" ht="12.75" customHeight="1">
      <c r="C74" s="72"/>
      <c r="D74" s="73"/>
      <c r="E74" s="27"/>
      <c r="F74" s="27"/>
      <c r="G74" s="27"/>
      <c r="J74" s="142"/>
      <c r="K74" s="142"/>
      <c r="L74" s="142"/>
      <c r="M74" s="142"/>
      <c r="N74" s="142"/>
      <c r="O74" s="142"/>
    </row>
    <row r="75" spans="3:15" s="37" customFormat="1" ht="12.75" customHeight="1">
      <c r="C75" s="72"/>
      <c r="D75" s="73"/>
      <c r="E75" s="27"/>
      <c r="F75" s="27"/>
      <c r="G75" s="27"/>
      <c r="J75" s="142"/>
      <c r="K75" s="142"/>
      <c r="L75" s="142"/>
      <c r="M75" s="142"/>
      <c r="N75" s="142"/>
      <c r="O75" s="142"/>
    </row>
    <row r="76" spans="3:15" s="37" customFormat="1" ht="12.75" customHeight="1">
      <c r="C76" s="72"/>
      <c r="D76" s="73"/>
      <c r="E76" s="27"/>
      <c r="F76" s="27"/>
      <c r="G76" s="27"/>
      <c r="J76" s="142"/>
      <c r="K76" s="142"/>
      <c r="L76" s="142"/>
      <c r="M76" s="142"/>
      <c r="N76" s="142"/>
      <c r="O76" s="142"/>
    </row>
    <row r="77" spans="3:15" s="37" customFormat="1" ht="12.75" customHeight="1">
      <c r="C77" s="72"/>
      <c r="D77" s="73"/>
      <c r="E77" s="27"/>
      <c r="F77" s="27"/>
      <c r="G77" s="27"/>
      <c r="J77" s="142"/>
      <c r="K77" s="142"/>
      <c r="L77" s="142"/>
      <c r="M77" s="142"/>
      <c r="N77" s="142"/>
      <c r="O77" s="142"/>
    </row>
    <row r="78" spans="3:15" s="37" customFormat="1" ht="12.75" customHeight="1">
      <c r="C78" s="72"/>
      <c r="D78" s="73"/>
      <c r="E78" s="27"/>
      <c r="F78" s="27"/>
      <c r="G78" s="27"/>
      <c r="J78" s="142"/>
      <c r="K78" s="142"/>
      <c r="L78" s="142"/>
      <c r="M78" s="142"/>
      <c r="N78" s="142"/>
      <c r="O78" s="142"/>
    </row>
    <row r="79" spans="3:15" s="37" customFormat="1" ht="12.75" customHeight="1">
      <c r="C79" s="72"/>
      <c r="D79" s="73"/>
      <c r="E79" s="27"/>
      <c r="F79" s="27"/>
      <c r="G79" s="27"/>
      <c r="J79" s="142"/>
      <c r="K79" s="142"/>
      <c r="L79" s="142"/>
      <c r="M79" s="142"/>
      <c r="N79" s="142"/>
      <c r="O79" s="142"/>
    </row>
    <row r="80" spans="3:15" s="37" customFormat="1" ht="12.75" customHeight="1">
      <c r="C80" s="72"/>
      <c r="D80" s="73"/>
      <c r="E80" s="27"/>
      <c r="F80" s="27"/>
      <c r="G80" s="27"/>
      <c r="J80" s="142"/>
      <c r="K80" s="142"/>
      <c r="L80" s="142"/>
      <c r="M80" s="142"/>
      <c r="N80" s="142"/>
      <c r="O80" s="142"/>
    </row>
    <row r="81" ht="12.75" customHeight="1"/>
    <row r="83" ht="15" customHeight="1"/>
  </sheetData>
  <sheetProtection password="CA9D"/>
  <mergeCells count="4">
    <mergeCell ref="C1:G1"/>
    <mergeCell ref="C3:G3"/>
    <mergeCell ref="C4:G4"/>
    <mergeCell ref="C54:G54"/>
  </mergeCells>
  <pageMargins left="1.4" right="0.39370078740157483" top="0.35" bottom="0.27" header="0.25" footer="0.23"/>
  <pageSetup paperSize="9" scale="50" orientation="landscape" horizontalDpi="4294967292" verticalDpi="300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B1:M86"/>
  <sheetViews>
    <sheetView showGridLines="0" tabSelected="1" topLeftCell="A46" zoomScale="90" zoomScaleNormal="90" zoomScalePageLayoutView="50" workbookViewId="0">
      <selection activeCell="D72" sqref="D72"/>
    </sheetView>
  </sheetViews>
  <sheetFormatPr baseColWidth="10" defaultColWidth="11.42578125" defaultRowHeight="13.5"/>
  <cols>
    <col min="1" max="1" width="3.85546875" style="51" customWidth="1"/>
    <col min="2" max="2" width="0.42578125" style="47" customWidth="1"/>
    <col min="3" max="3" width="3.7109375" style="113" customWidth="1"/>
    <col min="4" max="4" width="61.42578125" style="51" customWidth="1"/>
    <col min="5" max="5" width="17.140625" style="51" bestFit="1" customWidth="1"/>
    <col min="6" max="6" width="17.85546875" style="51" bestFit="1" customWidth="1"/>
    <col min="7" max="7" width="3.85546875" style="51" customWidth="1"/>
    <col min="8" max="8" width="18" style="51" customWidth="1"/>
    <col min="9" max="9" width="12.28515625" style="51" bestFit="1" customWidth="1"/>
    <col min="10" max="16384" width="11.42578125" style="51"/>
  </cols>
  <sheetData>
    <row r="1" spans="2:13" s="27" customFormat="1" ht="18">
      <c r="B1" s="144" t="s">
        <v>43</v>
      </c>
      <c r="C1" s="144"/>
      <c r="D1" s="144"/>
      <c r="E1" s="144"/>
      <c r="F1" s="144"/>
    </row>
    <row r="2" spans="2:13" s="27" customFormat="1">
      <c r="B2" s="28"/>
      <c r="C2" s="29"/>
      <c r="D2" s="30"/>
      <c r="E2" s="30"/>
      <c r="F2" s="30"/>
      <c r="I2" s="89"/>
    </row>
    <row r="3" spans="2:13" s="27" customFormat="1" ht="15">
      <c r="B3" s="145" t="s">
        <v>189</v>
      </c>
      <c r="C3" s="145"/>
      <c r="D3" s="145"/>
      <c r="E3" s="145"/>
      <c r="F3" s="145"/>
    </row>
    <row r="4" spans="2:13" s="27" customFormat="1" ht="15">
      <c r="B4" s="146" t="s">
        <v>52</v>
      </c>
      <c r="C4" s="146"/>
      <c r="D4" s="146"/>
      <c r="E4" s="146"/>
      <c r="F4" s="146"/>
      <c r="H4" s="89"/>
    </row>
    <row r="5" spans="2:13" ht="12.75">
      <c r="B5" s="90"/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2:13" ht="12.75">
      <c r="B6" s="93"/>
      <c r="C6" s="94"/>
      <c r="D6" s="62"/>
      <c r="E6" s="62"/>
      <c r="F6" s="62"/>
      <c r="G6" s="92"/>
      <c r="H6" s="92"/>
      <c r="I6" s="92"/>
      <c r="J6" s="92"/>
      <c r="K6" s="92"/>
      <c r="L6" s="92"/>
      <c r="M6" s="92"/>
    </row>
    <row r="7" spans="2:13" s="47" customFormat="1" ht="12.75" customHeight="1">
      <c r="B7" s="4"/>
      <c r="C7" s="12"/>
      <c r="D7" s="21"/>
      <c r="E7" s="45" t="s">
        <v>125</v>
      </c>
      <c r="F7" s="45" t="s">
        <v>125</v>
      </c>
      <c r="G7" s="90"/>
      <c r="H7" s="90"/>
      <c r="I7" s="90"/>
      <c r="J7" s="90"/>
      <c r="K7" s="90"/>
      <c r="L7" s="90"/>
      <c r="M7" s="90"/>
    </row>
    <row r="8" spans="2:13" s="47" customFormat="1" ht="12.75" customHeight="1">
      <c r="B8" s="61"/>
      <c r="C8" s="94"/>
      <c r="D8" s="95"/>
      <c r="E8" s="96">
        <v>2017</v>
      </c>
      <c r="F8" s="97">
        <v>2016</v>
      </c>
      <c r="G8" s="90"/>
      <c r="H8" s="90"/>
      <c r="I8" s="90"/>
      <c r="J8" s="90"/>
      <c r="K8" s="90"/>
      <c r="L8" s="90"/>
      <c r="M8" s="90"/>
    </row>
    <row r="9" spans="2:13" ht="12.75" customHeight="1">
      <c r="B9" s="4"/>
      <c r="C9" s="12"/>
      <c r="D9" s="22"/>
      <c r="E9" s="6"/>
      <c r="F9" s="6"/>
      <c r="G9" s="92"/>
      <c r="H9" s="92"/>
      <c r="I9" s="92"/>
      <c r="J9" s="92"/>
      <c r="K9" s="92"/>
      <c r="L9" s="92"/>
      <c r="M9" s="92"/>
    </row>
    <row r="10" spans="2:13" s="47" customFormat="1" ht="12.75" customHeight="1">
      <c r="B10" s="4" t="s">
        <v>1</v>
      </c>
      <c r="C10" s="12"/>
      <c r="D10" s="5" t="s">
        <v>126</v>
      </c>
      <c r="E10" s="98"/>
      <c r="F10" s="98"/>
      <c r="G10" s="90"/>
      <c r="H10" s="90"/>
      <c r="I10" s="90"/>
      <c r="J10" s="90"/>
      <c r="K10" s="90"/>
      <c r="L10" s="90"/>
      <c r="M10" s="90"/>
    </row>
    <row r="11" spans="2:13" ht="12.75" customHeight="1">
      <c r="B11" s="4" t="s">
        <v>14</v>
      </c>
      <c r="C11" s="12"/>
      <c r="D11" s="5" t="s">
        <v>127</v>
      </c>
      <c r="E11" s="13">
        <v>105152101.43000001</v>
      </c>
      <c r="F11" s="13">
        <v>93289236.11999999</v>
      </c>
      <c r="G11" s="92"/>
      <c r="H11" s="99"/>
      <c r="I11" s="92"/>
      <c r="J11" s="92"/>
      <c r="K11" s="92"/>
      <c r="L11" s="92"/>
      <c r="M11" s="92"/>
    </row>
    <row r="12" spans="2:13" ht="12.75" customHeight="1">
      <c r="B12" s="4"/>
      <c r="C12" s="12" t="s">
        <v>27</v>
      </c>
      <c r="D12" s="2" t="s">
        <v>128</v>
      </c>
      <c r="E12" s="149">
        <v>74612779.260000005</v>
      </c>
      <c r="F12" s="149">
        <v>63714946.729999997</v>
      </c>
      <c r="G12" s="92"/>
      <c r="H12" s="100"/>
      <c r="I12" s="92"/>
      <c r="J12" s="92"/>
      <c r="K12" s="92"/>
      <c r="L12" s="92"/>
      <c r="M12" s="92"/>
    </row>
    <row r="13" spans="2:13" ht="12.75" customHeight="1">
      <c r="B13" s="4"/>
      <c r="C13" s="12" t="s">
        <v>28</v>
      </c>
      <c r="D13" s="2" t="s">
        <v>129</v>
      </c>
      <c r="E13" s="149">
        <v>949039.04</v>
      </c>
      <c r="F13" s="149">
        <v>891361.39</v>
      </c>
      <c r="G13" s="92"/>
      <c r="H13" s="100"/>
      <c r="I13" s="92"/>
      <c r="J13" s="92"/>
      <c r="K13" s="92"/>
      <c r="L13" s="92"/>
      <c r="M13" s="92"/>
    </row>
    <row r="14" spans="2:13" ht="12.75" customHeight="1">
      <c r="B14" s="4"/>
      <c r="C14" s="12" t="s">
        <v>29</v>
      </c>
      <c r="D14" s="2" t="s">
        <v>130</v>
      </c>
      <c r="E14" s="149">
        <v>9400</v>
      </c>
      <c r="F14" s="149">
        <v>20000</v>
      </c>
      <c r="G14" s="92"/>
      <c r="H14" s="100"/>
      <c r="I14" s="92"/>
      <c r="J14" s="92"/>
      <c r="K14" s="92"/>
      <c r="L14" s="92"/>
      <c r="M14" s="92"/>
    </row>
    <row r="15" spans="2:13" ht="12.75" customHeight="1">
      <c r="B15" s="4"/>
      <c r="C15" s="12" t="s">
        <v>30</v>
      </c>
      <c r="D15" s="19" t="s">
        <v>131</v>
      </c>
      <c r="E15" s="149">
        <v>29524961.52</v>
      </c>
      <c r="F15" s="149">
        <v>28630699.59</v>
      </c>
      <c r="G15" s="92"/>
      <c r="H15" s="92"/>
      <c r="I15" s="92"/>
      <c r="J15" s="92"/>
      <c r="K15" s="92"/>
      <c r="L15" s="92"/>
      <c r="M15" s="92"/>
    </row>
    <row r="16" spans="2:13" ht="12.75" customHeight="1">
      <c r="B16" s="4"/>
      <c r="C16" s="12" t="s">
        <v>31</v>
      </c>
      <c r="D16" s="19" t="s">
        <v>132</v>
      </c>
      <c r="E16" s="149">
        <v>55921.61</v>
      </c>
      <c r="F16" s="149">
        <v>32228.41</v>
      </c>
      <c r="G16" s="92"/>
      <c r="H16" s="92"/>
      <c r="I16" s="92"/>
      <c r="J16" s="92"/>
      <c r="K16" s="92"/>
      <c r="L16" s="92"/>
      <c r="M16" s="92"/>
    </row>
    <row r="17" spans="2:13" ht="12.75" customHeight="1">
      <c r="B17" s="4" t="s">
        <v>12</v>
      </c>
      <c r="C17" s="12"/>
      <c r="D17" s="5" t="s">
        <v>133</v>
      </c>
      <c r="E17" s="13">
        <v>-1819290.39</v>
      </c>
      <c r="F17" s="13">
        <v>-1546058.88</v>
      </c>
      <c r="G17" s="92"/>
      <c r="H17" s="92"/>
      <c r="I17" s="92"/>
      <c r="J17" s="92"/>
      <c r="K17" s="92"/>
      <c r="L17" s="92"/>
      <c r="M17" s="92"/>
    </row>
    <row r="18" spans="2:13" s="47" customFormat="1" ht="12.75" customHeight="1">
      <c r="B18" s="4" t="s">
        <v>4</v>
      </c>
      <c r="C18" s="12"/>
      <c r="D18" s="5" t="s">
        <v>134</v>
      </c>
      <c r="E18" s="13">
        <v>91642.53</v>
      </c>
      <c r="F18" s="13">
        <v>115694.5</v>
      </c>
      <c r="G18" s="90"/>
      <c r="H18" s="90"/>
      <c r="I18" s="90"/>
      <c r="J18" s="90"/>
      <c r="K18" s="90"/>
      <c r="L18" s="90"/>
      <c r="M18" s="90"/>
    </row>
    <row r="19" spans="2:13" ht="12.75" customHeight="1">
      <c r="B19" s="4" t="s">
        <v>16</v>
      </c>
      <c r="C19" s="12"/>
      <c r="D19" s="5" t="s">
        <v>135</v>
      </c>
      <c r="E19" s="13">
        <v>-1729256.48</v>
      </c>
      <c r="F19" s="13">
        <v>-1366339.69</v>
      </c>
      <c r="G19" s="92"/>
      <c r="H19" s="92"/>
      <c r="I19" s="92"/>
      <c r="J19" s="92"/>
      <c r="K19" s="92"/>
      <c r="L19" s="92"/>
      <c r="M19" s="92"/>
    </row>
    <row r="20" spans="2:13" ht="12.75" customHeight="1">
      <c r="B20" s="4"/>
      <c r="C20" s="12" t="s">
        <v>27</v>
      </c>
      <c r="D20" s="2" t="s">
        <v>136</v>
      </c>
      <c r="E20" s="14">
        <v>-1729256.48</v>
      </c>
      <c r="F20" s="14">
        <v>-1366339.69</v>
      </c>
      <c r="G20" s="92"/>
      <c r="H20" s="92"/>
      <c r="I20" s="92"/>
      <c r="J20" s="92"/>
      <c r="K20" s="92"/>
      <c r="L20" s="92"/>
      <c r="M20" s="92"/>
    </row>
    <row r="21" spans="2:13" ht="12.75" customHeight="1">
      <c r="B21" s="4" t="s">
        <v>5</v>
      </c>
      <c r="C21" s="12"/>
      <c r="D21" s="5" t="s">
        <v>137</v>
      </c>
      <c r="E21" s="13">
        <v>51310.94</v>
      </c>
      <c r="F21" s="13">
        <v>32244.82</v>
      </c>
      <c r="G21" s="92"/>
      <c r="H21" s="2"/>
    </row>
    <row r="22" spans="2:13" s="47" customFormat="1" ht="12.75" customHeight="1">
      <c r="B22" s="4"/>
      <c r="C22" s="12" t="s">
        <v>27</v>
      </c>
      <c r="D22" s="19" t="s">
        <v>138</v>
      </c>
      <c r="E22" s="20">
        <v>0</v>
      </c>
      <c r="F22" s="20">
        <v>0</v>
      </c>
      <c r="G22" s="90"/>
      <c r="H22" s="5"/>
    </row>
    <row r="23" spans="2:13" s="47" customFormat="1" ht="12.75" customHeight="1">
      <c r="B23" s="4"/>
      <c r="C23" s="12" t="s">
        <v>32</v>
      </c>
      <c r="D23" s="19" t="s">
        <v>139</v>
      </c>
      <c r="E23" s="8">
        <v>51310.94</v>
      </c>
      <c r="F23" s="8">
        <v>32244.82</v>
      </c>
      <c r="G23" s="90"/>
    </row>
    <row r="24" spans="2:13" ht="12.75" customHeight="1">
      <c r="B24" s="4" t="s">
        <v>6</v>
      </c>
      <c r="C24" s="12"/>
      <c r="D24" s="5" t="s">
        <v>140</v>
      </c>
      <c r="E24" s="13">
        <v>-43327948.57</v>
      </c>
      <c r="F24" s="13">
        <v>-40646563.850000001</v>
      </c>
      <c r="G24" s="101"/>
    </row>
    <row r="25" spans="2:13" ht="12.75" customHeight="1">
      <c r="B25" s="4"/>
      <c r="C25" s="12" t="s">
        <v>27</v>
      </c>
      <c r="D25" s="2" t="s">
        <v>141</v>
      </c>
      <c r="E25" s="14">
        <v>-33878512.420000002</v>
      </c>
      <c r="F25" s="14">
        <v>-31759702.170000002</v>
      </c>
      <c r="G25" s="92"/>
    </row>
    <row r="26" spans="2:13" ht="12.75" customHeight="1">
      <c r="B26" s="4"/>
      <c r="C26" s="12" t="s">
        <v>28</v>
      </c>
      <c r="D26" s="2" t="s">
        <v>142</v>
      </c>
      <c r="E26" s="14">
        <v>-9449436.1500000004</v>
      </c>
      <c r="F26" s="14">
        <v>-8886861.6799999997</v>
      </c>
      <c r="G26" s="92"/>
    </row>
    <row r="27" spans="2:13" ht="12.75" customHeight="1">
      <c r="B27" s="4" t="s">
        <v>7</v>
      </c>
      <c r="C27" s="12"/>
      <c r="D27" s="5" t="s">
        <v>143</v>
      </c>
      <c r="E27" s="13">
        <v>-57403596.440000005</v>
      </c>
      <c r="F27" s="13">
        <v>-50149183.079999998</v>
      </c>
      <c r="G27" s="92"/>
      <c r="I27" s="102"/>
    </row>
    <row r="28" spans="2:13" ht="12.75" customHeight="1">
      <c r="B28" s="4"/>
      <c r="C28" s="12" t="s">
        <v>27</v>
      </c>
      <c r="D28" s="2" t="s">
        <v>144</v>
      </c>
      <c r="E28" s="14">
        <v>-56572753.620000005</v>
      </c>
      <c r="F28" s="14">
        <v>-49981476.579999998</v>
      </c>
      <c r="G28" s="92"/>
    </row>
    <row r="29" spans="2:13" ht="12.75" customHeight="1">
      <c r="B29" s="4"/>
      <c r="C29" s="12"/>
      <c r="D29" s="7" t="s">
        <v>145</v>
      </c>
      <c r="E29" s="14">
        <v>-2137982.4500000002</v>
      </c>
      <c r="F29" s="14">
        <v>-1899697.42</v>
      </c>
      <c r="G29" s="92"/>
    </row>
    <row r="30" spans="2:13" ht="12.75" customHeight="1">
      <c r="B30" s="4"/>
      <c r="C30" s="12"/>
      <c r="D30" s="7" t="s">
        <v>146</v>
      </c>
      <c r="E30" s="14">
        <v>-4551050.3</v>
      </c>
      <c r="F30" s="14">
        <v>-3829605</v>
      </c>
      <c r="G30" s="92"/>
    </row>
    <row r="31" spans="2:13" ht="12.75" customHeight="1">
      <c r="B31" s="4"/>
      <c r="C31" s="12"/>
      <c r="D31" s="7" t="s">
        <v>147</v>
      </c>
      <c r="E31" s="14">
        <v>-33342573</v>
      </c>
      <c r="F31" s="14">
        <v>-30100071.93</v>
      </c>
      <c r="G31" s="92"/>
    </row>
    <row r="32" spans="2:13" ht="12.75" customHeight="1">
      <c r="B32" s="4"/>
      <c r="C32" s="12"/>
      <c r="D32" s="7" t="s">
        <v>148</v>
      </c>
      <c r="E32" s="14">
        <v>-346172.38</v>
      </c>
      <c r="F32" s="14">
        <v>-112276.03</v>
      </c>
      <c r="G32" s="92"/>
    </row>
    <row r="33" spans="2:13" ht="12.75" customHeight="1">
      <c r="B33" s="4"/>
      <c r="C33" s="12"/>
      <c r="D33" s="7" t="s">
        <v>149</v>
      </c>
      <c r="E33" s="14">
        <v>-164664.14000000001</v>
      </c>
      <c r="F33" s="14">
        <v>-135542.72</v>
      </c>
      <c r="G33" s="92"/>
      <c r="H33" s="24"/>
      <c r="I33" s="16"/>
      <c r="J33" s="16"/>
    </row>
    <row r="34" spans="2:13" ht="12.75" customHeight="1">
      <c r="B34" s="4"/>
      <c r="C34" s="12"/>
      <c r="D34" s="7" t="s">
        <v>150</v>
      </c>
      <c r="E34" s="14">
        <v>-5043017.4400000004</v>
      </c>
      <c r="F34" s="14">
        <v>-4620413.1500000004</v>
      </c>
      <c r="G34" s="92"/>
      <c r="H34" s="24"/>
      <c r="I34" s="16"/>
      <c r="J34" s="16"/>
    </row>
    <row r="35" spans="2:13" ht="12.75" customHeight="1">
      <c r="B35" s="4"/>
      <c r="C35" s="12"/>
      <c r="D35" s="7" t="s">
        <v>151</v>
      </c>
      <c r="E35" s="14">
        <v>-643352.27</v>
      </c>
      <c r="F35" s="14">
        <v>-632933.56000000006</v>
      </c>
      <c r="G35" s="92"/>
      <c r="H35" s="24"/>
      <c r="I35" s="16"/>
      <c r="J35" s="16"/>
    </row>
    <row r="36" spans="2:13" ht="12.75" customHeight="1">
      <c r="B36" s="4"/>
      <c r="C36" s="12"/>
      <c r="D36" s="7" t="s">
        <v>152</v>
      </c>
      <c r="E36" s="14">
        <v>-10343941.640000001</v>
      </c>
      <c r="F36" s="14">
        <v>-8650936.7699999996</v>
      </c>
      <c r="G36" s="92"/>
    </row>
    <row r="37" spans="2:13" ht="12.75" customHeight="1">
      <c r="B37" s="4"/>
      <c r="C37" s="12" t="s">
        <v>28</v>
      </c>
      <c r="D37" s="2" t="s">
        <v>153</v>
      </c>
      <c r="E37" s="14">
        <v>-23428.6</v>
      </c>
      <c r="F37" s="14">
        <v>-36096.43</v>
      </c>
      <c r="G37" s="92"/>
    </row>
    <row r="38" spans="2:13" ht="12.75" customHeight="1">
      <c r="B38" s="4"/>
      <c r="C38" s="12" t="s">
        <v>32</v>
      </c>
      <c r="D38" s="2" t="s">
        <v>154</v>
      </c>
      <c r="E38" s="150">
        <v>-807414.22</v>
      </c>
      <c r="F38" s="150">
        <v>-131610.07</v>
      </c>
      <c r="G38" s="92"/>
      <c r="H38" s="103"/>
    </row>
    <row r="39" spans="2:13" ht="12.75" customHeight="1">
      <c r="B39" s="4" t="s">
        <v>8</v>
      </c>
      <c r="C39" s="12"/>
      <c r="D39" s="5" t="s">
        <v>155</v>
      </c>
      <c r="E39" s="13">
        <v>-7245304.3099999996</v>
      </c>
      <c r="F39" s="13">
        <v>-7277298.3399999999</v>
      </c>
      <c r="G39" s="92"/>
      <c r="H39" s="103"/>
    </row>
    <row r="40" spans="2:13" ht="12.75" customHeight="1">
      <c r="B40" s="4"/>
      <c r="C40" s="12" t="s">
        <v>27</v>
      </c>
      <c r="D40" s="2" t="s">
        <v>155</v>
      </c>
      <c r="E40" s="14">
        <v>-6464335.1399999997</v>
      </c>
      <c r="F40" s="14">
        <v>-6340606.5899999999</v>
      </c>
      <c r="G40" s="92"/>
      <c r="H40" s="104"/>
    </row>
    <row r="41" spans="2:13" ht="12.75" customHeight="1">
      <c r="B41" s="4"/>
      <c r="C41" s="12" t="s">
        <v>28</v>
      </c>
      <c r="D41" s="2" t="s">
        <v>156</v>
      </c>
      <c r="E41" s="14">
        <v>-166955.47</v>
      </c>
      <c r="F41" s="14">
        <v>-322678.05</v>
      </c>
      <c r="G41" s="92"/>
      <c r="H41" s="104"/>
    </row>
    <row r="42" spans="2:13" ht="12.75" customHeight="1">
      <c r="B42" s="4"/>
      <c r="C42" s="12" t="s">
        <v>32</v>
      </c>
      <c r="D42" s="2" t="s">
        <v>157</v>
      </c>
      <c r="E42" s="14">
        <v>-614013.69999999995</v>
      </c>
      <c r="F42" s="14">
        <v>-614013.69999999995</v>
      </c>
      <c r="G42" s="92"/>
      <c r="H42" s="104"/>
    </row>
    <row r="43" spans="2:13" ht="12.75" customHeight="1">
      <c r="B43" s="4" t="s">
        <v>33</v>
      </c>
      <c r="C43" s="12"/>
      <c r="D43" s="5" t="s">
        <v>158</v>
      </c>
      <c r="E43" s="13">
        <v>5957446.3399999999</v>
      </c>
      <c r="F43" s="13">
        <v>6152526.6799999997</v>
      </c>
      <c r="G43" s="92"/>
      <c r="H43" s="92"/>
    </row>
    <row r="44" spans="2:13" ht="12.75" customHeight="1">
      <c r="B44" s="4" t="s">
        <v>34</v>
      </c>
      <c r="C44" s="12"/>
      <c r="D44" s="5" t="s">
        <v>159</v>
      </c>
      <c r="E44" s="18">
        <v>0</v>
      </c>
      <c r="F44" s="18">
        <v>0</v>
      </c>
      <c r="G44" s="92"/>
      <c r="H44" s="92"/>
      <c r="I44" s="105"/>
      <c r="J44" s="92"/>
      <c r="K44" s="92"/>
      <c r="L44" s="92"/>
      <c r="M44" s="92"/>
    </row>
    <row r="45" spans="2:13" ht="12.75" customHeight="1">
      <c r="B45" s="4"/>
      <c r="C45" s="12" t="s">
        <v>27</v>
      </c>
      <c r="D45" s="2" t="s">
        <v>160</v>
      </c>
      <c r="E45" s="20">
        <v>0</v>
      </c>
      <c r="F45" s="20">
        <v>0</v>
      </c>
      <c r="G45" s="92"/>
      <c r="H45" s="92"/>
      <c r="I45" s="105"/>
      <c r="J45" s="92"/>
      <c r="K45" s="92"/>
      <c r="L45" s="92"/>
      <c r="M45" s="92"/>
    </row>
    <row r="46" spans="2:13" ht="12.75" customHeight="1">
      <c r="B46" s="4"/>
      <c r="C46" s="12" t="s">
        <v>28</v>
      </c>
      <c r="D46" s="2" t="s">
        <v>161</v>
      </c>
      <c r="E46" s="20">
        <v>0</v>
      </c>
      <c r="F46" s="20">
        <v>0</v>
      </c>
      <c r="G46" s="92"/>
      <c r="H46" s="92"/>
      <c r="I46" s="105"/>
      <c r="J46" s="92"/>
      <c r="K46" s="92"/>
      <c r="L46" s="92"/>
      <c r="M46" s="92"/>
    </row>
    <row r="47" spans="2:13" ht="12.75" customHeight="1">
      <c r="B47" s="4" t="s">
        <v>35</v>
      </c>
      <c r="C47" s="12"/>
      <c r="D47" s="17" t="s">
        <v>162</v>
      </c>
      <c r="E47" s="13">
        <v>-373723.03</v>
      </c>
      <c r="F47" s="13">
        <v>560339.18999999994</v>
      </c>
      <c r="G47" s="92"/>
      <c r="H47" s="92"/>
      <c r="I47" s="105"/>
      <c r="J47" s="92"/>
      <c r="K47" s="92"/>
      <c r="L47" s="92"/>
      <c r="M47" s="92"/>
    </row>
    <row r="48" spans="2:13" ht="12.75" customHeight="1">
      <c r="B48" s="4" t="s">
        <v>22</v>
      </c>
      <c r="C48" s="12"/>
      <c r="D48" s="5" t="s">
        <v>163</v>
      </c>
      <c r="E48" s="106">
        <v>-646617.98000000464</v>
      </c>
      <c r="F48" s="106">
        <v>-835402.53000002075</v>
      </c>
      <c r="G48" s="92"/>
      <c r="H48" s="92"/>
      <c r="I48" s="104"/>
      <c r="J48" s="92"/>
      <c r="K48" s="92"/>
      <c r="L48" s="92"/>
      <c r="M48" s="92"/>
    </row>
    <row r="49" spans="2:13" ht="12.75" customHeight="1">
      <c r="B49" s="4"/>
      <c r="C49" s="12"/>
      <c r="D49" s="19"/>
      <c r="E49" s="14"/>
      <c r="F49" s="14"/>
      <c r="G49" s="92"/>
      <c r="H49" s="92"/>
      <c r="I49" s="92"/>
      <c r="J49" s="92"/>
      <c r="K49" s="92"/>
      <c r="L49" s="92"/>
      <c r="M49" s="92"/>
    </row>
    <row r="50" spans="2:13" ht="12.75" customHeight="1">
      <c r="B50" s="4" t="s">
        <v>36</v>
      </c>
      <c r="C50" s="12"/>
      <c r="D50" s="5" t="s">
        <v>164</v>
      </c>
      <c r="E50" s="13">
        <v>86023.72</v>
      </c>
      <c r="F50" s="13">
        <v>114152.95</v>
      </c>
      <c r="G50" s="92"/>
      <c r="H50" s="92"/>
      <c r="I50" s="92"/>
      <c r="J50" s="92"/>
      <c r="K50" s="92"/>
      <c r="L50" s="92"/>
      <c r="M50" s="92"/>
    </row>
    <row r="51" spans="2:13" ht="12.75" customHeight="1">
      <c r="B51" s="4"/>
      <c r="C51" s="12" t="s">
        <v>28</v>
      </c>
      <c r="D51" s="2" t="s">
        <v>165</v>
      </c>
      <c r="E51" s="14">
        <v>86023.72</v>
      </c>
      <c r="F51" s="14">
        <v>114152.95</v>
      </c>
      <c r="G51" s="92"/>
      <c r="H51" s="92"/>
      <c r="I51" s="92"/>
      <c r="J51" s="92"/>
      <c r="K51" s="92"/>
      <c r="L51" s="92"/>
      <c r="M51" s="92"/>
    </row>
    <row r="52" spans="2:13" ht="12.75" customHeight="1">
      <c r="B52" s="4" t="s">
        <v>37</v>
      </c>
      <c r="C52" s="12"/>
      <c r="D52" s="5" t="s">
        <v>166</v>
      </c>
      <c r="E52" s="13">
        <v>-148240.05000000002</v>
      </c>
      <c r="F52" s="13">
        <v>-187609.12</v>
      </c>
      <c r="G52" s="92"/>
      <c r="H52" s="92"/>
      <c r="I52" s="92"/>
      <c r="J52" s="92"/>
      <c r="K52" s="92"/>
      <c r="L52" s="92"/>
      <c r="M52" s="92"/>
    </row>
    <row r="53" spans="2:13" ht="12.75" customHeight="1">
      <c r="B53" s="4"/>
      <c r="C53" s="12" t="s">
        <v>27</v>
      </c>
      <c r="D53" s="2" t="s">
        <v>167</v>
      </c>
      <c r="E53" s="14">
        <v>-13456.63</v>
      </c>
      <c r="F53" s="14">
        <v>-13865.97</v>
      </c>
      <c r="G53" s="92"/>
      <c r="H53" s="92"/>
      <c r="I53" s="92"/>
      <c r="J53" s="92"/>
      <c r="K53" s="92"/>
      <c r="L53" s="92"/>
      <c r="M53" s="92"/>
    </row>
    <row r="54" spans="2:13" ht="12.75" customHeight="1">
      <c r="B54" s="4"/>
      <c r="C54" s="12" t="s">
        <v>28</v>
      </c>
      <c r="D54" s="2" t="s">
        <v>168</v>
      </c>
      <c r="E54" s="14">
        <v>-134783.42000000001</v>
      </c>
      <c r="F54" s="14">
        <v>-173743.15</v>
      </c>
      <c r="G54" s="92"/>
      <c r="H54" s="92"/>
      <c r="I54" s="92"/>
      <c r="J54" s="92"/>
      <c r="K54" s="92"/>
      <c r="L54" s="92"/>
      <c r="M54" s="92"/>
    </row>
    <row r="55" spans="2:13" ht="12.75" customHeight="1">
      <c r="B55" s="4" t="s">
        <v>38</v>
      </c>
      <c r="C55" s="12"/>
      <c r="D55" s="5" t="s">
        <v>169</v>
      </c>
      <c r="E55" s="11">
        <v>44099.34</v>
      </c>
      <c r="F55" s="11">
        <v>62298.21</v>
      </c>
      <c r="G55" s="92"/>
      <c r="H55" s="92"/>
      <c r="I55" s="92"/>
      <c r="J55" s="92"/>
      <c r="K55" s="92"/>
      <c r="L55" s="92"/>
      <c r="M55" s="92"/>
    </row>
    <row r="56" spans="2:13" ht="12.75" customHeight="1">
      <c r="B56" s="4"/>
      <c r="C56" s="12" t="s">
        <v>27</v>
      </c>
      <c r="D56" s="2" t="s">
        <v>170</v>
      </c>
      <c r="E56" s="8">
        <v>44099.34</v>
      </c>
      <c r="F56" s="8">
        <v>62298.21</v>
      </c>
      <c r="G56" s="92"/>
      <c r="H56" s="92"/>
      <c r="I56" s="92"/>
      <c r="J56" s="92"/>
      <c r="K56" s="92"/>
      <c r="L56" s="92"/>
      <c r="M56" s="92"/>
    </row>
    <row r="57" spans="2:13" ht="12.75" customHeight="1">
      <c r="B57" s="4" t="s">
        <v>39</v>
      </c>
      <c r="C57" s="12"/>
      <c r="D57" s="5" t="s">
        <v>171</v>
      </c>
      <c r="E57" s="13">
        <v>-32940.78</v>
      </c>
      <c r="F57" s="13">
        <v>-46347.839999999997</v>
      </c>
      <c r="G57" s="92"/>
      <c r="H57" s="92"/>
      <c r="I57" s="92"/>
      <c r="J57" s="92"/>
      <c r="K57" s="92"/>
      <c r="L57" s="92"/>
      <c r="M57" s="92"/>
    </row>
    <row r="58" spans="2:13" ht="12.75" customHeight="1">
      <c r="B58" s="4" t="s">
        <v>40</v>
      </c>
      <c r="C58" s="12"/>
      <c r="D58" s="5" t="s">
        <v>172</v>
      </c>
      <c r="E58" s="106">
        <v>-51057.770000000019</v>
      </c>
      <c r="F58" s="106">
        <v>-57505.8</v>
      </c>
      <c r="G58" s="92"/>
      <c r="K58" s="92"/>
      <c r="L58" s="92"/>
      <c r="M58" s="92"/>
    </row>
    <row r="59" spans="2:13" ht="12.75" customHeight="1">
      <c r="B59" s="4"/>
      <c r="C59" s="12"/>
      <c r="D59" s="5"/>
      <c r="E59" s="106"/>
      <c r="F59" s="106"/>
      <c r="G59" s="92"/>
      <c r="K59" s="92"/>
      <c r="L59" s="92"/>
      <c r="M59" s="92"/>
    </row>
    <row r="60" spans="2:13" ht="12.75" customHeight="1">
      <c r="B60" s="4" t="s">
        <v>25</v>
      </c>
      <c r="C60" s="12"/>
      <c r="D60" s="5" t="s">
        <v>173</v>
      </c>
      <c r="E60" s="106">
        <v>-697675.75000000466</v>
      </c>
      <c r="F60" s="106">
        <v>-892908.3300000208</v>
      </c>
      <c r="G60" s="92"/>
    </row>
    <row r="61" spans="2:13" ht="12.75" customHeight="1">
      <c r="B61" s="4"/>
      <c r="C61" s="12"/>
      <c r="D61" s="2" t="s">
        <v>174</v>
      </c>
      <c r="E61" s="20">
        <v>0</v>
      </c>
      <c r="F61" s="20">
        <v>0</v>
      </c>
      <c r="G61" s="92"/>
    </row>
    <row r="62" spans="2:13" ht="12.75" customHeight="1">
      <c r="B62" s="4" t="s">
        <v>41</v>
      </c>
      <c r="C62" s="12"/>
      <c r="D62" s="5" t="s">
        <v>175</v>
      </c>
      <c r="E62" s="106">
        <v>-697675.75000000466</v>
      </c>
      <c r="F62" s="106">
        <v>-892908.3300000208</v>
      </c>
      <c r="G62" s="92"/>
    </row>
    <row r="63" spans="2:13" s="108" customFormat="1" ht="12.75" customHeight="1">
      <c r="B63" s="4"/>
      <c r="C63" s="12"/>
      <c r="D63" s="5"/>
      <c r="E63" s="14"/>
      <c r="F63" s="14"/>
      <c r="G63" s="107"/>
      <c r="H63" s="51"/>
      <c r="I63" s="51"/>
      <c r="J63" s="51"/>
      <c r="K63" s="51"/>
      <c r="L63" s="51"/>
      <c r="M63" s="51"/>
    </row>
    <row r="64" spans="2:13" s="108" customFormat="1" ht="13.5" hidden="1" customHeight="1">
      <c r="B64" s="109"/>
      <c r="C64" s="12"/>
      <c r="D64" s="5" t="s">
        <v>176</v>
      </c>
      <c r="E64" s="20">
        <v>0</v>
      </c>
      <c r="F64" s="20">
        <v>0</v>
      </c>
      <c r="G64" s="107"/>
      <c r="H64" s="51"/>
      <c r="I64" s="51"/>
      <c r="J64" s="51"/>
      <c r="K64" s="51"/>
      <c r="L64" s="51"/>
      <c r="M64" s="51"/>
    </row>
    <row r="65" spans="2:13" s="47" customFormat="1" hidden="1">
      <c r="B65" s="4"/>
      <c r="C65" s="12"/>
      <c r="D65" s="2" t="s">
        <v>177</v>
      </c>
      <c r="E65" s="110">
        <v>0</v>
      </c>
      <c r="F65" s="110">
        <v>0</v>
      </c>
      <c r="G65" s="90"/>
      <c r="H65" s="51"/>
      <c r="I65" s="51"/>
      <c r="J65" s="51"/>
      <c r="K65" s="51"/>
      <c r="L65" s="51"/>
      <c r="M65" s="51"/>
    </row>
    <row r="66" spans="2:13" ht="12.75">
      <c r="B66" s="61" t="s">
        <v>42</v>
      </c>
      <c r="C66" s="94"/>
      <c r="D66" s="111" t="s">
        <v>178</v>
      </c>
      <c r="E66" s="112">
        <v>-697675.75000000466</v>
      </c>
      <c r="F66" s="112">
        <v>-892908.3300000208</v>
      </c>
      <c r="G66" s="92"/>
    </row>
    <row r="67" spans="2:13" ht="12.75">
      <c r="B67" s="67"/>
      <c r="C67" s="10"/>
      <c r="D67" s="92"/>
      <c r="E67" s="26"/>
      <c r="F67" s="26"/>
      <c r="G67" s="92"/>
    </row>
    <row r="68" spans="2:13">
      <c r="C68" s="67"/>
      <c r="D68" s="2"/>
      <c r="E68" s="3"/>
      <c r="F68" s="114"/>
      <c r="G68" s="92"/>
    </row>
    <row r="69" spans="2:13" ht="15" customHeight="1">
      <c r="B69" s="5"/>
      <c r="C69" s="67"/>
      <c r="D69" s="67"/>
      <c r="E69" s="67"/>
      <c r="F69" s="67"/>
      <c r="G69" s="92"/>
    </row>
    <row r="70" spans="2:13" ht="12.75">
      <c r="B70" s="90"/>
      <c r="C70" s="143"/>
      <c r="D70" s="143"/>
      <c r="E70" s="143"/>
      <c r="F70" s="143"/>
      <c r="G70" s="92"/>
    </row>
    <row r="71" spans="2:13" ht="12.75">
      <c r="B71" s="116"/>
      <c r="C71" s="91"/>
      <c r="D71" s="115"/>
      <c r="E71" s="117"/>
      <c r="F71" s="118"/>
      <c r="G71" s="92"/>
    </row>
    <row r="72" spans="2:13" ht="12.75">
      <c r="B72" s="90"/>
      <c r="C72" s="91"/>
      <c r="D72" s="92"/>
      <c r="E72" s="92"/>
      <c r="F72" s="92"/>
      <c r="G72" s="92"/>
    </row>
    <row r="73" spans="2:13" ht="12.75">
      <c r="B73" s="90"/>
      <c r="C73" s="91"/>
      <c r="D73" s="92"/>
      <c r="E73" s="92"/>
      <c r="F73" s="92"/>
      <c r="G73" s="92"/>
    </row>
    <row r="74" spans="2:13" ht="12.75">
      <c r="B74" s="90"/>
      <c r="C74" s="91"/>
      <c r="D74" s="92"/>
      <c r="E74" s="92"/>
      <c r="F74" s="92"/>
      <c r="G74" s="92"/>
    </row>
    <row r="75" spans="2:13" ht="12.75">
      <c r="B75" s="90"/>
      <c r="C75" s="91"/>
      <c r="D75" s="92"/>
      <c r="E75" s="92"/>
      <c r="F75" s="92"/>
      <c r="G75" s="92"/>
    </row>
    <row r="76" spans="2:13" ht="12.75">
      <c r="B76" s="90"/>
      <c r="C76" s="91"/>
      <c r="D76" s="92"/>
      <c r="E76" s="92"/>
      <c r="F76" s="92"/>
      <c r="G76" s="92"/>
    </row>
    <row r="77" spans="2:13" ht="12.75">
      <c r="B77" s="90"/>
      <c r="C77" s="91"/>
      <c r="D77" s="92"/>
      <c r="E77" s="92"/>
      <c r="F77" s="92"/>
      <c r="G77" s="92"/>
    </row>
    <row r="78" spans="2:13" ht="12.75">
      <c r="B78" s="90"/>
      <c r="C78" s="91"/>
      <c r="D78" s="92"/>
      <c r="E78" s="92"/>
      <c r="F78" s="92"/>
      <c r="G78" s="92"/>
    </row>
    <row r="79" spans="2:13" ht="12.75">
      <c r="B79" s="90"/>
      <c r="C79" s="91"/>
      <c r="D79" s="92"/>
      <c r="E79" s="92"/>
      <c r="F79" s="92"/>
      <c r="G79" s="92"/>
    </row>
    <row r="80" spans="2:13" ht="12.75">
      <c r="B80" s="90"/>
      <c r="C80" s="91"/>
      <c r="D80" s="92"/>
      <c r="E80" s="92"/>
      <c r="F80" s="92"/>
      <c r="G80" s="92"/>
    </row>
    <row r="81" spans="2:7" ht="12.75">
      <c r="B81" s="90"/>
      <c r="C81" s="91"/>
      <c r="D81" s="92"/>
      <c r="E81" s="92"/>
      <c r="F81" s="92"/>
      <c r="G81" s="92"/>
    </row>
    <row r="82" spans="2:7" ht="12.75">
      <c r="B82" s="90"/>
      <c r="C82" s="91"/>
      <c r="D82" s="92"/>
      <c r="E82" s="92"/>
      <c r="F82" s="92"/>
      <c r="G82" s="92"/>
    </row>
    <row r="83" spans="2:7" ht="12.75">
      <c r="B83" s="90"/>
      <c r="C83" s="91"/>
      <c r="D83" s="92"/>
      <c r="E83" s="92"/>
      <c r="F83" s="92"/>
    </row>
    <row r="84" spans="2:7" ht="12.75">
      <c r="B84" s="90"/>
      <c r="C84" s="91"/>
      <c r="D84" s="92"/>
      <c r="E84" s="92"/>
      <c r="F84" s="92"/>
    </row>
    <row r="85" spans="2:7" ht="12.75">
      <c r="B85" s="90"/>
      <c r="C85" s="91"/>
      <c r="D85" s="92"/>
      <c r="E85" s="92"/>
      <c r="F85" s="92"/>
    </row>
    <row r="86" spans="2:7" ht="12.75">
      <c r="B86" s="90"/>
      <c r="C86" s="91"/>
    </row>
  </sheetData>
  <mergeCells count="3">
    <mergeCell ref="B1:F1"/>
    <mergeCell ref="B3:F3"/>
    <mergeCell ref="B4:F4"/>
  </mergeCells>
  <pageMargins left="0.25" right="0.25" top="0.75" bottom="0.75" header="0.3" footer="0.3"/>
  <pageSetup paperSize="9" scale="37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L19"/>
  <sheetViews>
    <sheetView workbookViewId="0">
      <selection activeCell="E12" sqref="E12"/>
    </sheetView>
  </sheetViews>
  <sheetFormatPr baseColWidth="10" defaultColWidth="9.140625" defaultRowHeight="12.75"/>
  <cols>
    <col min="1" max="1" width="39.140625" style="119" bestFit="1" customWidth="1"/>
    <col min="2" max="2" width="10.5703125" style="120" bestFit="1" customWidth="1"/>
    <col min="3" max="7" width="9.140625" style="119"/>
    <col min="8" max="8" width="42.140625" style="119" bestFit="1" customWidth="1"/>
    <col min="9" max="10" width="10.28515625" style="119" bestFit="1" customWidth="1"/>
    <col min="11" max="16384" width="9.140625" style="119"/>
  </cols>
  <sheetData>
    <row r="4" spans="1:12">
      <c r="D4" s="119" t="s">
        <v>46</v>
      </c>
      <c r="E4" s="120">
        <f>+PiG!E38</f>
        <v>-807414.22</v>
      </c>
    </row>
    <row r="5" spans="1:12">
      <c r="A5" s="121" t="s">
        <v>47</v>
      </c>
      <c r="B5" s="122">
        <f>338315.92-B10</f>
        <v>378884.53000000026</v>
      </c>
      <c r="E5" s="123">
        <f>+SUM(B8)</f>
        <v>163888.74</v>
      </c>
      <c r="G5" s="124">
        <f>+E4+G6</f>
        <v>-839692.89</v>
      </c>
    </row>
    <row r="6" spans="1:12">
      <c r="A6" s="125" t="s">
        <v>179</v>
      </c>
      <c r="B6" s="126">
        <v>-214995.79</v>
      </c>
      <c r="G6" s="123">
        <v>-32278.67</v>
      </c>
    </row>
    <row r="7" spans="1:12">
      <c r="E7" s="120">
        <f>+SUM(E4:E5)</f>
        <v>-643525.48</v>
      </c>
    </row>
    <row r="8" spans="1:12">
      <c r="A8" s="119" t="s">
        <v>48</v>
      </c>
      <c r="B8" s="120">
        <v>163888.74</v>
      </c>
      <c r="I8" s="119" t="s">
        <v>180</v>
      </c>
      <c r="J8" s="119" t="s">
        <v>49</v>
      </c>
      <c r="K8" s="119" t="s">
        <v>181</v>
      </c>
    </row>
    <row r="10" spans="1:12">
      <c r="A10" s="119" t="s">
        <v>50</v>
      </c>
      <c r="B10" s="120">
        <v>-40568.610000000248</v>
      </c>
      <c r="H10" s="119" t="e">
        <f>+#REF!</f>
        <v>#REF!</v>
      </c>
      <c r="I10" s="120">
        <v>-1008204.6399999997</v>
      </c>
      <c r="J10" s="120">
        <f>+K10-I10</f>
        <v>1172093.3799999997</v>
      </c>
      <c r="K10" s="120">
        <f>+B8</f>
        <v>163888.74</v>
      </c>
      <c r="L10" s="119" t="s">
        <v>51</v>
      </c>
    </row>
    <row r="11" spans="1:12">
      <c r="H11" s="119" t="e">
        <f>+#REF!</f>
        <v>#REF!</v>
      </c>
      <c r="I11" s="120"/>
      <c r="J11" s="120">
        <f>-J10-K12</f>
        <v>-957097.58999999962</v>
      </c>
      <c r="K11" s="120">
        <f>+B5</f>
        <v>378884.53000000026</v>
      </c>
    </row>
    <row r="12" spans="1:12">
      <c r="H12" s="119" t="e">
        <f>+#REF!</f>
        <v>#REF!</v>
      </c>
      <c r="I12" s="120"/>
      <c r="J12" s="120">
        <f>+K12</f>
        <v>-214995.79</v>
      </c>
      <c r="K12" s="120">
        <f>+B6</f>
        <v>-214995.79</v>
      </c>
    </row>
    <row r="13" spans="1:12">
      <c r="A13" s="127" t="s">
        <v>9</v>
      </c>
      <c r="B13" s="128" t="s">
        <v>10</v>
      </c>
      <c r="C13" s="128"/>
      <c r="D13" s="128"/>
      <c r="E13" s="128" t="s">
        <v>0</v>
      </c>
    </row>
    <row r="14" spans="1:12">
      <c r="A14" s="129">
        <v>655000</v>
      </c>
      <c r="B14" s="130" t="s">
        <v>182</v>
      </c>
      <c r="C14" s="130"/>
      <c r="D14" s="130"/>
      <c r="E14" s="131">
        <v>1172833.8999999999</v>
      </c>
      <c r="J14" s="120">
        <f>+SUM(J10:J12)</f>
        <v>0</v>
      </c>
      <c r="K14" s="120"/>
    </row>
    <row r="15" spans="1:12">
      <c r="A15" s="132">
        <v>694080</v>
      </c>
      <c r="B15" s="1" t="s">
        <v>183</v>
      </c>
      <c r="C15" s="1"/>
      <c r="D15" s="1"/>
      <c r="E15" s="133">
        <v>495311.31000000029</v>
      </c>
    </row>
    <row r="16" spans="1:12">
      <c r="A16" s="132">
        <v>695080</v>
      </c>
      <c r="B16" s="1" t="s">
        <v>184</v>
      </c>
      <c r="C16" s="1"/>
      <c r="D16" s="1"/>
      <c r="E16" s="134">
        <v>66409.240000000005</v>
      </c>
    </row>
    <row r="17" spans="1:5">
      <c r="A17" s="135">
        <v>794080</v>
      </c>
      <c r="B17" s="136" t="s">
        <v>185</v>
      </c>
      <c r="C17" s="136"/>
      <c r="D17" s="136"/>
      <c r="E17" s="133">
        <f>+VLOOKUP(A17,'[26]SyS Comparativo (2)'!$E$7:$G$408,3,9)</f>
        <v>-1504256.47</v>
      </c>
    </row>
    <row r="18" spans="1:5">
      <c r="A18" s="137">
        <v>795000</v>
      </c>
      <c r="B18" s="138" t="s">
        <v>186</v>
      </c>
      <c r="C18" s="138"/>
      <c r="D18" s="138"/>
      <c r="E18" s="139">
        <f>+VLOOKUP(A18,'[26]SyS Comparativo (2)'!$E$7:$G$408,3,9)</f>
        <v>-98687.91</v>
      </c>
    </row>
    <row r="19" spans="1:5">
      <c r="A19" s="140"/>
      <c r="B19" s="140" t="s">
        <v>45</v>
      </c>
      <c r="C19" s="140"/>
      <c r="D19" s="140"/>
      <c r="E19" s="141">
        <f>+SUM(E14:E18)</f>
        <v>131610.07000000021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</vt:lpstr>
      <vt:lpstr>PiG</vt:lpstr>
      <vt:lpstr>Provisiones Asientos</vt:lpstr>
      <vt:lpstr>Balance!_1Àrea_d_impressió</vt:lpstr>
      <vt:lpstr>PiG!_3Àrea_d_impressió</vt:lpstr>
    </vt:vector>
  </TitlesOfParts>
  <Company>Deloitte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jllorensp</cp:lastModifiedBy>
  <dcterms:created xsi:type="dcterms:W3CDTF">2017-04-03T19:14:58Z</dcterms:created>
  <dcterms:modified xsi:type="dcterms:W3CDTF">2018-05-07T12:30:33Z</dcterms:modified>
</cp:coreProperties>
</file>