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2 Comptabilitat\11 Informes a Tercers Puntuals\Portal Transparència Pujat Drive\A publicar al 2022 any en curs pendent Drive\Castellà\"/>
    </mc:Choice>
  </mc:AlternateContent>
  <bookViews>
    <workbookView xWindow="0" yWindow="0" windowWidth="19200" windowHeight="6860" activeTab="1"/>
  </bookViews>
  <sheets>
    <sheet name="Balance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Balance!$C$1:$G$60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PiG!$A$1:$F$68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17" i="6"/>
  <c r="E19" i="6" s="1"/>
  <c r="K12" i="6"/>
  <c r="J12" i="6" s="1"/>
  <c r="H12" i="6"/>
  <c r="H11" i="6"/>
  <c r="K10" i="6"/>
  <c r="J10" i="6" s="1"/>
  <c r="H10" i="6"/>
  <c r="E5" i="6"/>
  <c r="B5" i="6"/>
  <c r="K11" i="6" s="1"/>
  <c r="E4" i="6"/>
  <c r="G5" i="6" l="1"/>
  <c r="E7" i="6"/>
  <c r="J11" i="6"/>
  <c r="J14" i="6" l="1"/>
</calcChain>
</file>

<file path=xl/sharedStrings.xml><?xml version="1.0" encoding="utf-8"?>
<sst xmlns="http://schemas.openxmlformats.org/spreadsheetml/2006/main" count="316" uniqueCount="198">
  <si>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</si>
  <si>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</si>
  <si>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</si>
  <si>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</si>
  <si>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</si>
  <si>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</si>
  <si>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</si>
  <si>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</si>
  <si>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</si>
  <si>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</si>
  <si>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</si>
  <si>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</si>
  <si>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</si>
  <si>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</si>
  <si>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</si>
  <si>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</si>
  <si>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</si>
  <si>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</si>
  <si>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</si>
  <si>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</si>
  <si>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</si>
  <si>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</si>
  <si>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</si>
  <si>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</si>
  <si>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</si>
  <si>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</si>
  <si>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</si>
  <si>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</si>
  <si>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</si>
  <si>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</si>
  <si>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</si>
  <si>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</si>
  <si>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</si>
  <si>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</si>
  <si>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</si>
  <si>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</si>
  <si>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</si>
  <si>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</si>
  <si>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</si>
  <si>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</si>
  <si>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</si>
  <si>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</si>
  <si>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>Total</t>
  </si>
  <si>
    <t>Total s/PL</t>
  </si>
  <si>
    <t>Movimiento que proviene de PL</t>
  </si>
  <si>
    <t>Impacto en PL S/Contabilidad</t>
  </si>
  <si>
    <t>Reclass</t>
  </si>
  <si>
    <t>Diferencia</t>
  </si>
  <si>
    <t>gasto</t>
  </si>
  <si>
    <t>(euros)</t>
  </si>
  <si>
    <t>ACTIVO</t>
  </si>
  <si>
    <t>ACTIVO NO CORRIENTE</t>
  </si>
  <si>
    <t>Inmovilizado intangible</t>
  </si>
  <si>
    <t>Patentes, licencias, marcas y similares</t>
  </si>
  <si>
    <t>Fondo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</si>
  <si>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</si>
  <si>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</si>
  <si>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</si>
  <si>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</si>
  <si>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</si>
  <si>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</si>
  <si>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</si>
  <si>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</si>
  <si>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</si>
  <si>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</si>
  <si>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</si>
  <si>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</si>
  <si>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</si>
  <si>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</si>
  <si>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</si>
  <si>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</si>
  <si>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</si>
  <si>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</si>
  <si>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</si>
  <si>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</si>
  <si>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</si>
  <si>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</si>
  <si>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</si>
  <si>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</si>
  <si>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</si>
  <si>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</si>
  <si>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IV. 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</si>
  <si>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</si>
  <si>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</si>
  <si>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</si>
  <si>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</si>
  <si>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</si>
  <si>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</si>
  <si>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</si>
  <si>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</t>
  </si>
  <si>
    <t>Fondo dotacional</t>
  </si>
  <si>
    <t>Fondos dotacionales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</si>
  <si>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</si>
  <si>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</si>
  <si>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</si>
  <si>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</si>
  <si>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</si>
  <si>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</si>
  <si>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</si>
  <si>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</si>
  <si>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</si>
  <si>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</si>
  <si>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</si>
  <si>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</si>
  <si>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</si>
  <si>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Otros pasivos financieros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</si>
  <si>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</si>
  <si>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</si>
  <si>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</si>
  <si>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</si>
  <si>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asociadas</t>
  </si>
  <si>
    <t>Otras deudas con entidades del grupo y asociadas</t>
  </si>
  <si>
    <t>Acreedores comerciales y otras cuentas por pagar</t>
  </si>
  <si>
    <t>Proveedores</t>
  </si>
  <si>
    <t>Proveedores, empresas del grupo y asociadas</t>
  </si>
  <si>
    <t>Otras deudas con las administraciones públicas</t>
  </si>
  <si>
    <t>Anticipos de usuarios</t>
  </si>
  <si>
    <t>TOTAL PATRIMONIO NETO Y PASIVO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</si>
  <si>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</si>
  <si>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</si>
  <si>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</si>
  <si>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</si>
  <si>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</si>
  <si>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</si>
  <si>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</si>
  <si>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</si>
  <si>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</si>
  <si>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</si>
  <si>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</si>
  <si>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</si>
  <si>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</si>
  <si>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</si>
  <si>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</si>
  <si>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</si>
  <si>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</si>
  <si>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</si>
  <si>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</si>
  <si>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</si>
  <si>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</si>
  <si>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</si>
  <si>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</si>
  <si>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</si>
  <si>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</si>
  <si>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</si>
  <si>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</si>
  <si>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</si>
  <si>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</si>
  <si>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</si>
  <si>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Subvenciones, donaciones y legados traspasados ​​al resultado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</si>
  <si>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</si>
  <si>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</si>
  <si>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</si>
  <si>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</si>
  <si>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</si>
  <si>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</si>
  <si>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</si>
  <si>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</si>
  <si>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</si>
  <si>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</si>
  <si>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</si>
  <si>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</si>
  <si>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</si>
  <si>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>OPERACIONES INTERRUMPIDAS</t>
  </si>
  <si>
    <t>Resultado del ejercicio procedente de operaciones interrumpidas neto de impuestos</t>
  </si>
  <si>
    <t xml:space="preserve">RESULTADO DEL EJERCICIO </t>
  </si>
  <si>
    <t>Movimiento que procede de periodificaciones</t>
  </si>
  <si>
    <t>Total importe EFE</t>
  </si>
  <si>
    <t>Importe final</t>
  </si>
  <si>
    <t>PÉRDIDAS CRÉDITOS INCO</t>
  </si>
  <si>
    <t>PÉRDIDAS DETERIORO CRE</t>
  </si>
  <si>
    <t>DOTACIÓN PROV OP COME</t>
  </si>
  <si>
    <t>REVERSIÓN DETERIORO DE</t>
  </si>
  <si>
    <t>EXCESO DE PROVISIONES</t>
  </si>
  <si>
    <t>Créditos a entidades largo plazo</t>
  </si>
  <si>
    <t>Obligaciones por prestaciones a l/p personal</t>
  </si>
  <si>
    <t xml:space="preserve">1. </t>
  </si>
  <si>
    <t>Deudas l/p con entidades de crédito</t>
  </si>
  <si>
    <t>Ejercicio</t>
  </si>
  <si>
    <t>Interessos a curt termini amb entitats del grup i associades</t>
  </si>
  <si>
    <t>Provisions a curt termini</t>
  </si>
  <si>
    <t>Deudas con empresas del grupo y asociadas a l/p</t>
  </si>
  <si>
    <t>Acreedores diversos</t>
  </si>
  <si>
    <t>Deterioro de bienes destinados a las actividades</t>
  </si>
  <si>
    <t>Altres despeses de gestió corrent</t>
  </si>
  <si>
    <t>Provisiones</t>
  </si>
  <si>
    <t>a5) Transportes</t>
  </si>
  <si>
    <t>12.</t>
  </si>
  <si>
    <t>Deterioro y resultado por alienaciones del inmovilizado</t>
  </si>
  <si>
    <t>Deterioros y pérdidas alienaciones del  inmovilizado</t>
  </si>
  <si>
    <t>Resultados por alienaciones y otros del inmovilizado</t>
  </si>
  <si>
    <t>-</t>
  </si>
  <si>
    <t xml:space="preserve">- </t>
  </si>
  <si>
    <t>BALANCE DE SITUACIÓN A 31 DE DICIEMBRE DE 2021</t>
  </si>
  <si>
    <t>CUENTA DE PÉRDIDAS Y GANANCIAS A 31 DE DICIEMBRE DE 2021</t>
  </si>
  <si>
    <t xml:space="preserve">5. </t>
  </si>
  <si>
    <t>g)</t>
  </si>
  <si>
    <t>Altres subvencions donacions i llegats incorporats al resultat de l’exercici</t>
  </si>
  <si>
    <t>De participacions en instruments de patrimoni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</si>
</sst>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_);\(#,###\)"/>
    <numFmt numFmtId="165" formatCode="#,##0.00\ ;\(#,##0.00\);\-"/>
    <numFmt numFmtId="166" formatCode="#,##0\ ;\(#,##0\);\-"/>
    <numFmt numFmtId="167" formatCode="_ * #,##0.00_ ;_ * \-#,##0.00_ ;_ * &quot;-&quot;??_ ;_ @_ "/>
    <numFmt numFmtId="168" formatCode="#,###.00_);\(#,###.00\)"/>
    <numFmt numFmtId="169" formatCode="#,###.00;\(#,###.00\);\-"/>
    <numFmt numFmtId="170" formatCode="#,##0.00\ ;\(#,##0.00\)\ ;\-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167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</cellStyleXfs>
  <cellXfs count="112">
    <xf numFmtId="0" fontId="0" fillId="0" borderId="0" xfId="0"/>
    <xf numFmtId="0" fontId="3" fillId="0" borderId="0" xfId="1" applyFont="1" applyBorder="1"/>
    <xf numFmtId="164" fontId="2" fillId="2" borderId="0" xfId="1" applyNumberFormat="1" applyFont="1" applyFill="1"/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7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7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4" fontId="2" fillId="2" borderId="3" xfId="1" applyNumberFormat="1" applyFont="1" applyFill="1" applyBorder="1"/>
    <xf numFmtId="169" fontId="9" fillId="2" borderId="8" xfId="1" applyNumberFormat="1" applyFont="1" applyFill="1" applyBorder="1" applyAlignment="1">
      <alignment horizontal="right"/>
    </xf>
    <xf numFmtId="169" fontId="9" fillId="2" borderId="3" xfId="2" applyNumberFormat="1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9" fillId="2" borderId="5" xfId="2" applyNumberFormat="1" applyFont="1" applyFill="1" applyBorder="1" applyAlignment="1">
      <alignment horizontal="right"/>
    </xf>
    <xf numFmtId="169" fontId="2" fillId="2" borderId="5" xfId="2" applyNumberFormat="1" applyFont="1" applyFill="1" applyBorder="1" applyAlignment="1">
      <alignment horizontal="right"/>
    </xf>
    <xf numFmtId="169" fontId="9" fillId="2" borderId="5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>
      <alignment horizontal="right" vertical="center"/>
    </xf>
    <xf numFmtId="170" fontId="9" fillId="2" borderId="8" xfId="1" applyNumberFormat="1" applyFont="1" applyFill="1" applyBorder="1"/>
    <xf numFmtId="164" fontId="9" fillId="2" borderId="4" xfId="1" applyNumberFormat="1" applyFont="1" applyFill="1" applyBorder="1"/>
    <xf numFmtId="164" fontId="2" fillId="2" borderId="0" xfId="1" applyNumberFormat="1" applyFont="1" applyFill="1" applyAlignment="1">
      <alignment horizontal="right"/>
    </xf>
    <xf numFmtId="164" fontId="9" fillId="2" borderId="10" xfId="1" applyNumberFormat="1" applyFont="1" applyFill="1" applyBorder="1"/>
    <xf numFmtId="164" fontId="2" fillId="2" borderId="10" xfId="1" applyNumberFormat="1" applyFont="1" applyFill="1" applyBorder="1"/>
    <xf numFmtId="164" fontId="2" fillId="2" borderId="10" xfId="1" applyNumberFormat="1" applyFont="1" applyFill="1" applyBorder="1" applyAlignment="1">
      <alignment horizontal="left"/>
    </xf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 applyBorder="1"/>
    <xf numFmtId="164" fontId="9" fillId="2" borderId="0" xfId="1" applyNumberFormat="1" applyFont="1" applyFill="1"/>
    <xf numFmtId="164" fontId="9" fillId="2" borderId="1" xfId="1" applyNumberFormat="1" applyFont="1" applyFill="1" applyBorder="1"/>
    <xf numFmtId="164" fontId="2" fillId="2" borderId="2" xfId="1" applyNumberFormat="1" applyFont="1" applyFill="1" applyBorder="1"/>
    <xf numFmtId="164" fontId="9" fillId="2" borderId="2" xfId="1" applyNumberFormat="1" applyFont="1" applyFill="1" applyBorder="1"/>
    <xf numFmtId="164" fontId="9" fillId="2" borderId="3" xfId="1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right"/>
    </xf>
    <xf numFmtId="164" fontId="9" fillId="2" borderId="0" xfId="1" applyNumberFormat="1" applyFont="1" applyFill="1" applyBorder="1"/>
    <xf numFmtId="164" fontId="9" fillId="2" borderId="11" xfId="1" applyNumberFormat="1" applyFont="1" applyFill="1" applyBorder="1"/>
    <xf numFmtId="164" fontId="2" fillId="2" borderId="12" xfId="1" applyNumberFormat="1" applyFont="1" applyFill="1" applyBorder="1"/>
    <xf numFmtId="164" fontId="9" fillId="2" borderId="12" xfId="1" applyNumberFormat="1" applyFont="1" applyFill="1" applyBorder="1" applyAlignment="1">
      <alignment horizontal="center"/>
    </xf>
    <xf numFmtId="1" fontId="9" fillId="2" borderId="14" xfId="1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4" fontId="2" fillId="2" borderId="5" xfId="1" applyNumberFormat="1" applyFont="1" applyFill="1" applyBorder="1"/>
    <xf numFmtId="164" fontId="9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9" fillId="2" borderId="10" xfId="1" applyNumberFormat="1" applyFont="1" applyFill="1" applyBorder="1" applyAlignment="1">
      <alignment horizontal="left"/>
    </xf>
    <xf numFmtId="164" fontId="12" fillId="2" borderId="0" xfId="1" applyNumberFormat="1" applyFont="1" applyFill="1" applyBorder="1"/>
    <xf numFmtId="164" fontId="2" fillId="2" borderId="13" xfId="1" applyNumberFormat="1" applyFont="1" applyFill="1" applyBorder="1"/>
    <xf numFmtId="164" fontId="9" fillId="2" borderId="5" xfId="1" applyNumberFormat="1" applyFont="1" applyFill="1" applyBorder="1"/>
    <xf numFmtId="164" fontId="9" fillId="2" borderId="6" xfId="1" applyNumberFormat="1" applyFont="1" applyFill="1" applyBorder="1" applyAlignment="1">
      <alignment vertical="center"/>
    </xf>
    <xf numFmtId="164" fontId="9" fillId="2" borderId="7" xfId="1" applyNumberFormat="1" applyFont="1" applyFill="1" applyBorder="1" applyAlignment="1">
      <alignment horizontal="right" vertical="center"/>
    </xf>
    <xf numFmtId="164" fontId="9" fillId="2" borderId="7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/>
    <xf numFmtId="10" fontId="2" fillId="2" borderId="0" xfId="1" applyNumberFormat="1" applyFont="1" applyFill="1"/>
    <xf numFmtId="169" fontId="2" fillId="2" borderId="5" xfId="1" applyNumberFormat="1" applyFont="1" applyFill="1" applyBorder="1" applyAlignment="1">
      <alignment horizontal="right" vertical="center"/>
    </xf>
    <xf numFmtId="164" fontId="9" fillId="2" borderId="9" xfId="1" applyNumberFormat="1" applyFont="1" applyFill="1" applyBorder="1"/>
    <xf numFmtId="164" fontId="2" fillId="2" borderId="12" xfId="1" applyNumberFormat="1" applyFont="1" applyFill="1" applyBorder="1" applyAlignment="1">
      <alignment horizontal="right"/>
    </xf>
    <xf numFmtId="164" fontId="9" fillId="2" borderId="13" xfId="1" applyNumberFormat="1" applyFont="1" applyFill="1" applyBorder="1" applyAlignment="1">
      <alignment horizontal="center"/>
    </xf>
    <xf numFmtId="165" fontId="9" fillId="2" borderId="5" xfId="1" applyNumberFormat="1" applyFont="1" applyFill="1" applyBorder="1"/>
    <xf numFmtId="9" fontId="2" fillId="2" borderId="0" xfId="5" applyFont="1" applyFill="1"/>
    <xf numFmtId="4" fontId="2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Border="1" applyAlignment="1">
      <alignment horizontal="left"/>
    </xf>
    <xf numFmtId="166" fontId="2" fillId="2" borderId="0" xfId="1" applyNumberFormat="1" applyFont="1" applyFill="1"/>
    <xf numFmtId="166" fontId="13" fillId="2" borderId="0" xfId="1" applyNumberFormat="1" applyFont="1" applyFill="1" applyBorder="1"/>
    <xf numFmtId="0" fontId="10" fillId="2" borderId="0" xfId="6" applyFont="1" applyFill="1"/>
    <xf numFmtId="164" fontId="9" fillId="2" borderId="0" xfId="1" applyNumberFormat="1" applyFont="1" applyFill="1" applyBorder="1" applyAlignment="1">
      <alignment horizontal="left"/>
    </xf>
    <xf numFmtId="4" fontId="2" fillId="2" borderId="0" xfId="1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Alignment="1"/>
    <xf numFmtId="164" fontId="9" fillId="2" borderId="4" xfId="1" applyNumberFormat="1" applyFont="1" applyFill="1" applyBorder="1" applyAlignment="1"/>
    <xf numFmtId="165" fontId="9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164" fontId="2" fillId="2" borderId="0" xfId="1" applyNumberFormat="1" applyFont="1" applyFill="1" applyAlignment="1">
      <alignment horizontal="centerContinuous"/>
    </xf>
    <xf numFmtId="164" fontId="9" fillId="2" borderId="0" xfId="1" applyNumberFormat="1" applyFont="1" applyFill="1" applyAlignment="1">
      <alignment horizontal="centerContinuous"/>
    </xf>
    <xf numFmtId="164" fontId="2" fillId="2" borderId="0" xfId="1" applyNumberFormat="1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/>
    <xf numFmtId="164" fontId="9" fillId="2" borderId="12" xfId="1" applyNumberFormat="1" applyFont="1" applyFill="1" applyBorder="1"/>
    <xf numFmtId="164" fontId="9" fillId="2" borderId="0" xfId="1" applyNumberFormat="1" applyFont="1" applyFill="1" applyAlignment="1">
      <alignment horizontal="left"/>
    </xf>
    <xf numFmtId="169" fontId="2" fillId="2" borderId="14" xfId="1" applyNumberFormat="1" applyFont="1" applyFill="1" applyBorder="1" applyAlignment="1">
      <alignment horizontal="right"/>
    </xf>
    <xf numFmtId="169" fontId="9" fillId="2" borderId="14" xfId="1" applyNumberFormat="1" applyFont="1" applyFill="1" applyBorder="1" applyAlignment="1">
      <alignment horizontal="right"/>
    </xf>
    <xf numFmtId="4" fontId="14" fillId="7" borderId="8" xfId="0" applyNumberFormat="1" applyFont="1" applyFill="1" applyBorder="1" applyAlignment="1">
      <alignment horizontal="right" vertical="center"/>
    </xf>
    <xf numFmtId="4" fontId="14" fillId="7" borderId="5" xfId="0" applyNumberFormat="1" applyFont="1" applyFill="1" applyBorder="1" applyAlignment="1">
      <alignment horizontal="right" vertical="center"/>
    </xf>
    <xf numFmtId="4" fontId="10" fillId="7" borderId="5" xfId="0" applyNumberFormat="1" applyFont="1" applyFill="1" applyBorder="1" applyAlignment="1">
      <alignment horizontal="right" vertical="center"/>
    </xf>
    <xf numFmtId="0" fontId="14" fillId="7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horizontal="right" vertical="center"/>
    </xf>
    <xf numFmtId="0" fontId="14" fillId="7" borderId="5" xfId="0" applyFont="1" applyFill="1" applyBorder="1" applyAlignment="1">
      <alignment vertical="center"/>
    </xf>
    <xf numFmtId="4" fontId="15" fillId="7" borderId="5" xfId="0" applyNumberFormat="1" applyFont="1" applyFill="1" applyBorder="1" applyAlignment="1">
      <alignment horizontal="right" vertical="center"/>
    </xf>
    <xf numFmtId="0" fontId="10" fillId="7" borderId="5" xfId="0" applyFont="1" applyFill="1" applyBorder="1" applyAlignment="1">
      <alignment vertical="center"/>
    </xf>
    <xf numFmtId="4" fontId="14" fillId="7" borderId="5" xfId="0" applyNumberFormat="1" applyFont="1" applyFill="1" applyBorder="1" applyAlignment="1">
      <alignment vertical="center"/>
    </xf>
    <xf numFmtId="164" fontId="9" fillId="2" borderId="0" xfId="1" applyNumberFormat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4" fontId="14" fillId="0" borderId="6" xfId="0" applyNumberFormat="1" applyFont="1" applyBorder="1"/>
    <xf numFmtId="4" fontId="14" fillId="7" borderId="14" xfId="0" applyNumberFormat="1" applyFont="1" applyFill="1" applyBorder="1" applyAlignment="1">
      <alignment horizontal="right"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vertical="center"/>
    </xf>
  </cellXfs>
  <cellStyles count="10">
    <cellStyle name="Comma 2" xfId="3"/>
    <cellStyle name="Normal" xfId="0" builtinId="0"/>
    <cellStyle name="Normal 2" xfId="1"/>
    <cellStyle name="Normal 2 2 2" xfId="8"/>
    <cellStyle name="Normal 2 2 3" xfId="9"/>
    <cellStyle name="Normal 3" xfId="4"/>
    <cellStyle name="Normal 31 2" xfId="7"/>
    <cellStyle name="Normal 33" xfId="6"/>
    <cellStyle name="Normal_Modelo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C1:O81"/>
  <sheetViews>
    <sheetView showGridLines="0" topLeftCell="F10" zoomScale="85" zoomScaleNormal="85" zoomScalePageLayoutView="80" workbookViewId="0">
      <selection activeCell="K54" sqref="K54"/>
    </sheetView>
  </sheetViews>
  <sheetFormatPr defaultColWidth="11.453125" defaultRowHeight="13" x14ac:dyDescent="0.3"/>
  <cols>
    <col min="1" max="1" width="2.81640625" style="2" customWidth="1"/>
    <col min="2" max="2" width="2.26953125" style="2" customWidth="1"/>
    <col min="3" max="3" width="1.26953125" style="42" customWidth="1"/>
    <col min="4" max="4" width="2.453125" style="2" bestFit="1" customWidth="1"/>
    <col min="5" max="5" width="66.81640625" style="2" customWidth="1"/>
    <col min="6" max="7" width="17" style="2" customWidth="1"/>
    <col min="8" max="8" width="2.1796875" style="2" customWidth="1"/>
    <col min="9" max="9" width="3.81640625" style="2" customWidth="1"/>
    <col min="10" max="10" width="69.81640625" style="41" customWidth="1"/>
    <col min="11" max="12" width="16.453125" style="41" customWidth="1"/>
    <col min="13" max="13" width="11.453125" style="41" customWidth="1"/>
    <col min="14" max="15" width="11.453125" style="41"/>
    <col min="16" max="16384" width="11.453125" style="2"/>
  </cols>
  <sheetData>
    <row r="1" spans="3:15" x14ac:dyDescent="0.3">
      <c r="C1" s="104" t="s">
        <v>41</v>
      </c>
      <c r="D1" s="104"/>
      <c r="E1" s="104"/>
      <c r="F1" s="104"/>
      <c r="G1" s="104"/>
    </row>
    <row r="3" spans="3:15" x14ac:dyDescent="0.3">
      <c r="C3" s="105" t="s">
        <v>192</v>
      </c>
      <c r="D3" s="105"/>
      <c r="E3" s="105"/>
      <c r="F3" s="105"/>
      <c r="G3" s="105"/>
    </row>
    <row r="4" spans="3:15" ht="12.5" x14ac:dyDescent="0.25">
      <c r="C4" s="106" t="s">
        <v>49</v>
      </c>
      <c r="D4" s="106"/>
      <c r="E4" s="106"/>
      <c r="F4" s="106"/>
      <c r="G4" s="106"/>
    </row>
    <row r="5" spans="3:15" x14ac:dyDescent="0.3">
      <c r="D5" s="36"/>
      <c r="I5" s="41"/>
    </row>
    <row r="6" spans="3:15" x14ac:dyDescent="0.3">
      <c r="D6" s="36"/>
      <c r="G6" s="41"/>
      <c r="H6" s="41"/>
      <c r="I6" s="41"/>
    </row>
    <row r="7" spans="3:15" s="42" customFormat="1" ht="12.75" customHeight="1" x14ac:dyDescent="0.3">
      <c r="C7" s="43"/>
      <c r="D7" s="44"/>
      <c r="E7" s="45"/>
      <c r="F7" s="46" t="s">
        <v>177</v>
      </c>
      <c r="G7" s="46" t="s">
        <v>177</v>
      </c>
      <c r="H7" s="43"/>
      <c r="I7" s="47"/>
      <c r="J7" s="45"/>
      <c r="K7" s="46" t="s">
        <v>177</v>
      </c>
      <c r="L7" s="46" t="s">
        <v>177</v>
      </c>
      <c r="M7" s="48"/>
      <c r="N7" s="48"/>
      <c r="O7" s="48"/>
    </row>
    <row r="8" spans="3:15" s="42" customFormat="1" ht="12.75" customHeight="1" x14ac:dyDescent="0.3">
      <c r="C8" s="49"/>
      <c r="D8" s="50"/>
      <c r="E8" s="51" t="s">
        <v>50</v>
      </c>
      <c r="F8" s="52">
        <v>2021</v>
      </c>
      <c r="G8" s="52">
        <v>2020</v>
      </c>
      <c r="H8" s="49"/>
      <c r="I8" s="53"/>
      <c r="J8" s="51" t="s">
        <v>87</v>
      </c>
      <c r="K8" s="52">
        <v>2021</v>
      </c>
      <c r="L8" s="52">
        <v>2020</v>
      </c>
      <c r="M8" s="48"/>
      <c r="N8" s="48"/>
      <c r="O8" s="48"/>
    </row>
    <row r="9" spans="3:15" ht="12.75" customHeight="1" x14ac:dyDescent="0.3">
      <c r="C9" s="35"/>
      <c r="D9" s="41"/>
      <c r="E9" s="41"/>
      <c r="F9" s="26"/>
      <c r="G9" s="26"/>
      <c r="H9" s="43"/>
      <c r="I9" s="54"/>
      <c r="J9" s="55"/>
      <c r="K9" s="26"/>
      <c r="L9" s="26"/>
    </row>
    <row r="10" spans="3:15" s="42" customFormat="1" ht="12.75" customHeight="1" x14ac:dyDescent="0.3">
      <c r="C10" s="35" t="s">
        <v>1</v>
      </c>
      <c r="D10" s="41"/>
      <c r="E10" s="48" t="s">
        <v>51</v>
      </c>
      <c r="F10" s="27">
        <v>64486068.920000002</v>
      </c>
      <c r="G10" s="27">
        <v>63666287.920000002</v>
      </c>
      <c r="H10" s="35" t="s">
        <v>1</v>
      </c>
      <c r="I10" s="57"/>
      <c r="J10" s="37" t="s">
        <v>88</v>
      </c>
      <c r="K10" s="95">
        <v>24047118.969999999</v>
      </c>
      <c r="L10" s="95">
        <v>23340265.5</v>
      </c>
      <c r="M10" s="48"/>
      <c r="N10" s="48"/>
      <c r="O10" s="48"/>
    </row>
    <row r="11" spans="3:15" s="42" customFormat="1" ht="12.75" customHeight="1" x14ac:dyDescent="0.3">
      <c r="C11" s="35" t="s">
        <v>2</v>
      </c>
      <c r="D11" s="41"/>
      <c r="E11" s="48" t="s">
        <v>52</v>
      </c>
      <c r="F11" s="28">
        <v>21946288.890000001</v>
      </c>
      <c r="G11" s="28">
        <v>19098654.649999999</v>
      </c>
      <c r="H11" s="35" t="s">
        <v>22</v>
      </c>
      <c r="I11" s="57"/>
      <c r="J11" s="37" t="s">
        <v>89</v>
      </c>
      <c r="K11" s="96">
        <v>4992289.67</v>
      </c>
      <c r="L11" s="96">
        <v>5855722.75</v>
      </c>
      <c r="M11" s="48"/>
      <c r="N11" s="48"/>
      <c r="O11" s="48"/>
    </row>
    <row r="12" spans="3:15" s="42" customFormat="1" ht="12.75" customHeight="1" x14ac:dyDescent="0.3">
      <c r="C12" s="35"/>
      <c r="D12" s="41" t="s">
        <v>3</v>
      </c>
      <c r="E12" s="41" t="s">
        <v>53</v>
      </c>
      <c r="F12" s="29">
        <v>6477.4</v>
      </c>
      <c r="G12" s="29">
        <v>16610.3</v>
      </c>
      <c r="H12" s="35" t="s">
        <v>2</v>
      </c>
      <c r="I12" s="58"/>
      <c r="J12" s="37" t="s">
        <v>90</v>
      </c>
      <c r="K12" s="96">
        <v>189038.93</v>
      </c>
      <c r="L12" s="96">
        <v>189038.93</v>
      </c>
      <c r="M12" s="48"/>
      <c r="N12" s="48"/>
      <c r="O12" s="48"/>
    </row>
    <row r="13" spans="3:15" ht="12.75" customHeight="1" x14ac:dyDescent="0.3">
      <c r="C13" s="35"/>
      <c r="D13" s="41" t="s">
        <v>4</v>
      </c>
      <c r="E13" s="41" t="s">
        <v>54</v>
      </c>
      <c r="F13" s="29" t="s">
        <v>190</v>
      </c>
      <c r="G13" s="29" t="s">
        <v>190</v>
      </c>
      <c r="H13" s="35"/>
      <c r="I13" s="58" t="s">
        <v>14</v>
      </c>
      <c r="J13" s="38" t="s">
        <v>91</v>
      </c>
      <c r="K13" s="97">
        <v>189038.93</v>
      </c>
      <c r="L13" s="97">
        <v>189038.93</v>
      </c>
    </row>
    <row r="14" spans="3:15" ht="12.75" customHeight="1" x14ac:dyDescent="0.3">
      <c r="C14" s="35"/>
      <c r="D14" s="41" t="s">
        <v>5</v>
      </c>
      <c r="E14" s="41" t="s">
        <v>55</v>
      </c>
      <c r="F14" s="29">
        <v>9108687.5</v>
      </c>
      <c r="G14" s="29">
        <v>7902134.6200000001</v>
      </c>
      <c r="H14" s="35" t="s">
        <v>11</v>
      </c>
      <c r="I14" s="58"/>
      <c r="J14" s="37" t="s">
        <v>92</v>
      </c>
      <c r="K14" s="98" t="s">
        <v>191</v>
      </c>
      <c r="L14" s="98" t="s">
        <v>191</v>
      </c>
    </row>
    <row r="15" spans="3:15" ht="12.75" customHeight="1" x14ac:dyDescent="0.3">
      <c r="C15" s="35"/>
      <c r="D15" s="41" t="s">
        <v>6</v>
      </c>
      <c r="E15" s="41" t="s">
        <v>56</v>
      </c>
      <c r="F15" s="29">
        <v>6150800.04</v>
      </c>
      <c r="G15" s="29">
        <v>6477135.2800000003</v>
      </c>
      <c r="H15" s="35"/>
      <c r="I15" s="58" t="s">
        <v>14</v>
      </c>
      <c r="J15" s="38" t="s">
        <v>93</v>
      </c>
      <c r="K15" s="99" t="s">
        <v>191</v>
      </c>
      <c r="L15" s="99" t="s">
        <v>191</v>
      </c>
    </row>
    <row r="16" spans="3:15" ht="12.75" customHeight="1" x14ac:dyDescent="0.3">
      <c r="C16" s="35"/>
      <c r="D16" s="41" t="s">
        <v>7</v>
      </c>
      <c r="E16" s="41" t="s">
        <v>57</v>
      </c>
      <c r="F16" s="29">
        <v>6508886.7800000003</v>
      </c>
      <c r="G16" s="29">
        <v>4524674.28</v>
      </c>
      <c r="H16" s="35"/>
      <c r="I16" s="58" t="s">
        <v>12</v>
      </c>
      <c r="J16" s="38" t="s">
        <v>94</v>
      </c>
      <c r="K16" s="99" t="s">
        <v>191</v>
      </c>
      <c r="L16" s="99" t="s">
        <v>191</v>
      </c>
    </row>
    <row r="17" spans="3:15" ht="12.75" customHeight="1" x14ac:dyDescent="0.3">
      <c r="C17" s="35"/>
      <c r="D17" s="41" t="s">
        <v>8</v>
      </c>
      <c r="E17" s="41" t="s">
        <v>58</v>
      </c>
      <c r="F17" s="29">
        <v>171437.17</v>
      </c>
      <c r="G17" s="29">
        <v>178100.17</v>
      </c>
      <c r="H17" s="35" t="s">
        <v>23</v>
      </c>
      <c r="I17" s="58"/>
      <c r="J17" s="37" t="s">
        <v>95</v>
      </c>
      <c r="K17" s="96">
        <v>5666683.8200000003</v>
      </c>
      <c r="L17" s="96">
        <v>1666194.85</v>
      </c>
    </row>
    <row r="18" spans="3:15" ht="12.75" customHeight="1" x14ac:dyDescent="0.3">
      <c r="C18" s="35" t="s">
        <v>11</v>
      </c>
      <c r="D18" s="41"/>
      <c r="E18" s="48" t="s">
        <v>59</v>
      </c>
      <c r="F18" s="30">
        <v>33684779.329999998</v>
      </c>
      <c r="G18" s="30">
        <v>33549399.850000001</v>
      </c>
      <c r="H18" s="35" t="s">
        <v>15</v>
      </c>
      <c r="I18" s="58"/>
      <c r="J18" s="37" t="s">
        <v>96</v>
      </c>
      <c r="K18" s="96">
        <v>-863433.08</v>
      </c>
      <c r="L18" s="96">
        <v>4000488.97</v>
      </c>
    </row>
    <row r="19" spans="3:15" ht="12.75" customHeight="1" x14ac:dyDescent="0.3">
      <c r="C19" s="35"/>
      <c r="D19" s="41" t="s">
        <v>12</v>
      </c>
      <c r="E19" s="41" t="s">
        <v>60</v>
      </c>
      <c r="F19" s="29">
        <v>29519498.600000001</v>
      </c>
      <c r="G19" s="29">
        <v>30441335.670000002</v>
      </c>
      <c r="H19" s="35"/>
      <c r="I19" s="58"/>
      <c r="J19" s="37"/>
      <c r="K19" s="100"/>
      <c r="L19" s="100"/>
    </row>
    <row r="20" spans="3:15" ht="12.75" customHeight="1" x14ac:dyDescent="0.3">
      <c r="C20" s="35"/>
      <c r="D20" s="41" t="s">
        <v>3</v>
      </c>
      <c r="E20" s="41" t="s">
        <v>61</v>
      </c>
      <c r="F20" s="29">
        <v>1200550.73</v>
      </c>
      <c r="G20" s="29">
        <v>885920.72</v>
      </c>
      <c r="H20" s="35" t="s">
        <v>24</v>
      </c>
      <c r="I20" s="58"/>
      <c r="J20" s="37" t="s">
        <v>97</v>
      </c>
      <c r="K20" s="96">
        <v>19054829.300000001</v>
      </c>
      <c r="L20" s="96">
        <v>17484542.75</v>
      </c>
    </row>
    <row r="21" spans="3:15" ht="12.75" customHeight="1" x14ac:dyDescent="0.3">
      <c r="C21" s="35"/>
      <c r="D21" s="41" t="s">
        <v>5</v>
      </c>
      <c r="E21" s="41" t="s">
        <v>62</v>
      </c>
      <c r="F21" s="29">
        <v>1009460.77</v>
      </c>
      <c r="G21" s="29">
        <v>609323.36</v>
      </c>
      <c r="H21" s="35"/>
      <c r="I21" s="58" t="s">
        <v>14</v>
      </c>
      <c r="J21" s="38" t="s">
        <v>98</v>
      </c>
      <c r="K21" s="101">
        <v>18034432.43</v>
      </c>
      <c r="L21" s="101">
        <v>16560997.98</v>
      </c>
    </row>
    <row r="22" spans="3:15" ht="12.75" customHeight="1" x14ac:dyDescent="0.3">
      <c r="C22" s="35"/>
      <c r="D22" s="41" t="s">
        <v>6</v>
      </c>
      <c r="E22" s="41" t="s">
        <v>63</v>
      </c>
      <c r="F22" s="29">
        <v>1775215.87</v>
      </c>
      <c r="G22" s="29">
        <v>1379080.11</v>
      </c>
      <c r="H22" s="35"/>
      <c r="I22" s="58" t="s">
        <v>12</v>
      </c>
      <c r="J22" s="38" t="s">
        <v>99</v>
      </c>
      <c r="K22" s="101">
        <v>4219.49</v>
      </c>
      <c r="L22" s="101">
        <v>9318.64</v>
      </c>
    </row>
    <row r="23" spans="3:15" ht="12.75" customHeight="1" x14ac:dyDescent="0.3">
      <c r="C23" s="35"/>
      <c r="D23" s="41" t="s">
        <v>8</v>
      </c>
      <c r="E23" s="41" t="s">
        <v>64</v>
      </c>
      <c r="F23" s="29">
        <v>180053.36</v>
      </c>
      <c r="G23" s="29">
        <v>233739.99</v>
      </c>
      <c r="H23" s="35"/>
      <c r="I23" s="58" t="s">
        <v>3</v>
      </c>
      <c r="J23" s="38" t="s">
        <v>100</v>
      </c>
      <c r="K23" s="101">
        <v>1016177.38</v>
      </c>
      <c r="L23" s="101">
        <v>914226.13</v>
      </c>
    </row>
    <row r="24" spans="3:15" ht="12.75" customHeight="1" x14ac:dyDescent="0.3">
      <c r="C24" s="35" t="s">
        <v>13</v>
      </c>
      <c r="D24" s="41"/>
      <c r="E24" s="48" t="s">
        <v>65</v>
      </c>
      <c r="F24" s="30">
        <v>644270.77</v>
      </c>
      <c r="G24" s="30">
        <v>3836828.45</v>
      </c>
      <c r="H24" s="35"/>
      <c r="J24" s="2"/>
      <c r="K24" s="102"/>
      <c r="L24" s="102"/>
    </row>
    <row r="25" spans="3:15" ht="12.75" customHeight="1" x14ac:dyDescent="0.3">
      <c r="C25" s="35"/>
      <c r="D25" s="41" t="s">
        <v>14</v>
      </c>
      <c r="E25" s="41" t="s">
        <v>66</v>
      </c>
      <c r="F25" s="31">
        <v>280453.39</v>
      </c>
      <c r="G25" s="31">
        <v>3818865.13</v>
      </c>
      <c r="H25" s="35" t="s">
        <v>17</v>
      </c>
      <c r="I25" s="58"/>
      <c r="J25" s="37" t="s">
        <v>101</v>
      </c>
      <c r="K25" s="95">
        <v>19180967.239999998</v>
      </c>
      <c r="L25" s="95">
        <v>20397301.59</v>
      </c>
    </row>
    <row r="26" spans="3:15" ht="12.75" customHeight="1" x14ac:dyDescent="0.3">
      <c r="C26" s="35"/>
      <c r="D26" s="41" t="s">
        <v>12</v>
      </c>
      <c r="E26" s="41" t="s">
        <v>173</v>
      </c>
      <c r="F26" s="31">
        <v>363817.38</v>
      </c>
      <c r="G26" s="31">
        <v>17963.32</v>
      </c>
      <c r="H26" s="35" t="s">
        <v>2</v>
      </c>
      <c r="I26" s="58"/>
      <c r="J26" s="37" t="s">
        <v>102</v>
      </c>
      <c r="K26" s="96">
        <v>68425.19</v>
      </c>
      <c r="L26" s="96">
        <v>83281.179999999993</v>
      </c>
    </row>
    <row r="27" spans="3:15" ht="12.75" customHeight="1" x14ac:dyDescent="0.3">
      <c r="C27" s="35" t="s">
        <v>15</v>
      </c>
      <c r="D27" s="41"/>
      <c r="E27" s="48" t="s">
        <v>67</v>
      </c>
      <c r="F27" s="30">
        <v>8210729.9299999997</v>
      </c>
      <c r="G27" s="30">
        <v>7181404.9699999997</v>
      </c>
      <c r="I27" s="36" t="s">
        <v>14</v>
      </c>
      <c r="J27" s="2" t="s">
        <v>174</v>
      </c>
      <c r="K27" s="99" t="s">
        <v>191</v>
      </c>
      <c r="L27" s="99" t="s">
        <v>191</v>
      </c>
    </row>
    <row r="28" spans="3:15" ht="12.75" customHeight="1" x14ac:dyDescent="0.3">
      <c r="C28" s="35"/>
      <c r="D28" s="41" t="s">
        <v>14</v>
      </c>
      <c r="E28" s="41" t="s">
        <v>66</v>
      </c>
      <c r="F28" s="29">
        <v>1022.19</v>
      </c>
      <c r="G28" s="29">
        <v>1022.19</v>
      </c>
      <c r="H28" s="35"/>
      <c r="I28" s="58" t="s">
        <v>4</v>
      </c>
      <c r="J28" s="38" t="s">
        <v>103</v>
      </c>
      <c r="K28" s="97">
        <v>68425.19</v>
      </c>
      <c r="L28" s="97">
        <v>83281.179999999993</v>
      </c>
    </row>
    <row r="29" spans="3:15" ht="12.75" customHeight="1" x14ac:dyDescent="0.3">
      <c r="C29" s="35"/>
      <c r="D29" s="41" t="s">
        <v>12</v>
      </c>
      <c r="E29" s="41" t="s">
        <v>68</v>
      </c>
      <c r="F29" s="29">
        <v>7644605.0599999996</v>
      </c>
      <c r="G29" s="29">
        <v>6605236.7599999998</v>
      </c>
      <c r="H29" s="35" t="s">
        <v>18</v>
      </c>
      <c r="I29" s="58"/>
      <c r="J29" s="37" t="s">
        <v>104</v>
      </c>
      <c r="K29" s="96">
        <v>18961082.800000001</v>
      </c>
      <c r="L29" s="96">
        <v>18924931.600000001</v>
      </c>
    </row>
    <row r="30" spans="3:15" ht="12.75" customHeight="1" x14ac:dyDescent="0.3">
      <c r="C30" s="35"/>
      <c r="D30" s="41" t="s">
        <v>16</v>
      </c>
      <c r="E30" s="41" t="s">
        <v>69</v>
      </c>
      <c r="F30" s="29">
        <v>565102.68000000005</v>
      </c>
      <c r="G30" s="29">
        <v>575146.02</v>
      </c>
      <c r="I30" s="36" t="s">
        <v>175</v>
      </c>
      <c r="J30" s="2" t="s">
        <v>176</v>
      </c>
      <c r="K30" s="97">
        <v>11288201.689999999</v>
      </c>
      <c r="L30" s="97">
        <v>12206054.609999999</v>
      </c>
    </row>
    <row r="31" spans="3:15" ht="12.75" customHeight="1" x14ac:dyDescent="0.3">
      <c r="C31" s="35"/>
      <c r="D31" s="48"/>
      <c r="E31" s="48"/>
      <c r="F31" s="56"/>
      <c r="G31" s="31"/>
      <c r="H31" s="35"/>
      <c r="I31" s="58" t="s">
        <v>3</v>
      </c>
      <c r="J31" s="38" t="s">
        <v>105</v>
      </c>
      <c r="K31" s="97">
        <v>7672881.1100000003</v>
      </c>
      <c r="L31" s="97">
        <v>6718876.9900000002</v>
      </c>
    </row>
    <row r="32" spans="3:15" s="42" customFormat="1" ht="12.75" customHeight="1" x14ac:dyDescent="0.3">
      <c r="C32" s="35" t="s">
        <v>17</v>
      </c>
      <c r="D32" s="41"/>
      <c r="E32" s="48" t="s">
        <v>70</v>
      </c>
      <c r="F32" s="108">
        <v>39370518</v>
      </c>
      <c r="G32" s="27">
        <v>32262853.920000002</v>
      </c>
      <c r="H32" s="35" t="s">
        <v>11</v>
      </c>
      <c r="I32" s="36"/>
      <c r="J32" s="37" t="s">
        <v>180</v>
      </c>
      <c r="K32" s="96"/>
      <c r="L32" s="96">
        <v>1233271.79</v>
      </c>
      <c r="M32" s="48"/>
      <c r="N32" s="48"/>
      <c r="O32" s="48"/>
    </row>
    <row r="33" spans="3:15" ht="12.75" customHeight="1" x14ac:dyDescent="0.3">
      <c r="C33" s="35" t="s">
        <v>18</v>
      </c>
      <c r="D33" s="41"/>
      <c r="E33" s="48" t="s">
        <v>71</v>
      </c>
      <c r="F33" s="30">
        <v>93390.56</v>
      </c>
      <c r="G33" s="30">
        <v>571625.73</v>
      </c>
      <c r="K33" s="103">
        <v>151459.25</v>
      </c>
      <c r="L33" s="103">
        <v>155817.01999999999</v>
      </c>
    </row>
    <row r="34" spans="3:15" ht="12.75" customHeight="1" x14ac:dyDescent="0.3">
      <c r="C34" s="35"/>
      <c r="D34" s="41" t="s">
        <v>14</v>
      </c>
      <c r="E34" s="41" t="s">
        <v>72</v>
      </c>
      <c r="F34" s="31">
        <v>93390.56</v>
      </c>
      <c r="G34" s="31">
        <v>571625.73</v>
      </c>
      <c r="H34" s="35" t="s">
        <v>25</v>
      </c>
      <c r="I34" s="58"/>
      <c r="J34" s="37" t="s">
        <v>106</v>
      </c>
      <c r="K34" s="34">
        <v>60628500.710000001</v>
      </c>
      <c r="L34" s="34">
        <v>52191574.75</v>
      </c>
    </row>
    <row r="35" spans="3:15" ht="12.75" customHeight="1" x14ac:dyDescent="0.3">
      <c r="C35" s="35"/>
      <c r="D35" s="41"/>
      <c r="E35" s="41"/>
      <c r="F35" s="56"/>
      <c r="G35" s="56"/>
      <c r="H35" s="35" t="s">
        <v>18</v>
      </c>
      <c r="I35" s="36"/>
      <c r="J35" s="37" t="s">
        <v>179</v>
      </c>
      <c r="K35" s="98" t="s">
        <v>191</v>
      </c>
      <c r="L35" s="98" t="s">
        <v>191</v>
      </c>
    </row>
    <row r="36" spans="3:15" ht="12.75" customHeight="1" x14ac:dyDescent="0.3">
      <c r="C36" s="35" t="s">
        <v>11</v>
      </c>
      <c r="D36" s="41"/>
      <c r="E36" s="48" t="s">
        <v>73</v>
      </c>
      <c r="F36" s="30">
        <v>20345222.289999999</v>
      </c>
      <c r="G36" s="30">
        <v>17607610.030000001</v>
      </c>
      <c r="H36" s="35" t="s">
        <v>11</v>
      </c>
      <c r="I36" s="58"/>
      <c r="J36" s="59" t="s">
        <v>107</v>
      </c>
      <c r="K36" s="96">
        <v>7689702.9299999997</v>
      </c>
      <c r="L36" s="96">
        <v>4136395.9</v>
      </c>
    </row>
    <row r="37" spans="3:15" ht="12.75" customHeight="1" x14ac:dyDescent="0.3">
      <c r="C37" s="35"/>
      <c r="D37" s="41" t="s">
        <v>14</v>
      </c>
      <c r="E37" s="41" t="s">
        <v>74</v>
      </c>
      <c r="F37" s="31">
        <v>20054030.960000001</v>
      </c>
      <c r="G37" s="31">
        <v>17464716.789999999</v>
      </c>
      <c r="H37" s="35"/>
      <c r="I37" s="58" t="s">
        <v>14</v>
      </c>
      <c r="J37" s="38" t="s">
        <v>108</v>
      </c>
      <c r="K37" s="97">
        <v>2900645.98</v>
      </c>
      <c r="L37" s="97">
        <v>899963.35</v>
      </c>
    </row>
    <row r="38" spans="3:15" ht="12.75" customHeight="1" x14ac:dyDescent="0.3">
      <c r="C38" s="35"/>
      <c r="D38" s="60"/>
      <c r="E38" s="41" t="s">
        <v>75</v>
      </c>
      <c r="F38" s="29">
        <v>6108823.7699999996</v>
      </c>
      <c r="G38" s="29">
        <v>7683576.5099999998</v>
      </c>
      <c r="H38" s="35"/>
      <c r="I38" s="58" t="s">
        <v>3</v>
      </c>
      <c r="J38" s="38" t="s">
        <v>105</v>
      </c>
      <c r="K38" s="97">
        <v>4789056.95</v>
      </c>
      <c r="L38" s="97">
        <v>3236432.55</v>
      </c>
    </row>
    <row r="39" spans="3:15" ht="12.75" customHeight="1" x14ac:dyDescent="0.3">
      <c r="C39" s="35"/>
      <c r="D39" s="60"/>
      <c r="E39" s="41" t="s">
        <v>76</v>
      </c>
      <c r="F39" s="29">
        <v>12078353.83</v>
      </c>
      <c r="G39" s="29">
        <v>8128639.8499999996</v>
      </c>
      <c r="H39" s="35" t="s">
        <v>23</v>
      </c>
      <c r="I39" s="58"/>
      <c r="J39" s="59" t="s">
        <v>109</v>
      </c>
      <c r="K39" s="98" t="s">
        <v>191</v>
      </c>
      <c r="L39" s="98" t="s">
        <v>191</v>
      </c>
    </row>
    <row r="40" spans="3:15" ht="12.75" customHeight="1" x14ac:dyDescent="0.3">
      <c r="C40" s="35"/>
      <c r="D40" s="60"/>
      <c r="E40" s="41" t="s">
        <v>77</v>
      </c>
      <c r="F40" s="29">
        <v>1866853.36</v>
      </c>
      <c r="G40" s="29">
        <v>1652500.43</v>
      </c>
      <c r="H40" s="35"/>
      <c r="I40" s="58" t="s">
        <v>12</v>
      </c>
      <c r="J40" s="39" t="s">
        <v>110</v>
      </c>
      <c r="K40" s="99" t="s">
        <v>191</v>
      </c>
      <c r="L40" s="99" t="s">
        <v>191</v>
      </c>
    </row>
    <row r="41" spans="3:15" s="42" customFormat="1" ht="12.75" customHeight="1" x14ac:dyDescent="0.3">
      <c r="C41" s="35"/>
      <c r="D41" s="41" t="s">
        <v>12</v>
      </c>
      <c r="E41" s="41" t="s">
        <v>78</v>
      </c>
      <c r="F41" s="29">
        <v>44653.2</v>
      </c>
      <c r="G41" s="29">
        <v>6285.31</v>
      </c>
      <c r="H41" s="35"/>
      <c r="I41" s="58" t="s">
        <v>4</v>
      </c>
      <c r="J41" s="39" t="s">
        <v>111</v>
      </c>
      <c r="K41" s="99" t="s">
        <v>191</v>
      </c>
      <c r="L41" s="99" t="s">
        <v>191</v>
      </c>
      <c r="M41" s="48"/>
      <c r="N41" s="48"/>
      <c r="O41" s="48"/>
    </row>
    <row r="42" spans="3:15" s="42" customFormat="1" ht="12.75" customHeight="1" x14ac:dyDescent="0.3">
      <c r="C42" s="35"/>
      <c r="D42" s="41" t="s">
        <v>4</v>
      </c>
      <c r="E42" s="41" t="s">
        <v>79</v>
      </c>
      <c r="F42" s="29">
        <v>214475.43</v>
      </c>
      <c r="G42" s="29">
        <v>125475.61</v>
      </c>
      <c r="H42" s="35"/>
      <c r="I42" s="36" t="s">
        <v>16</v>
      </c>
      <c r="J42" s="39" t="s">
        <v>178</v>
      </c>
      <c r="K42" s="62"/>
      <c r="L42" s="62"/>
      <c r="M42" s="48"/>
      <c r="N42" s="48"/>
      <c r="O42" s="48"/>
    </row>
    <row r="43" spans="3:15" s="42" customFormat="1" ht="12.75" customHeight="1" x14ac:dyDescent="0.3">
      <c r="C43" s="35"/>
      <c r="D43" s="41" t="s">
        <v>16</v>
      </c>
      <c r="E43" s="41" t="s">
        <v>19</v>
      </c>
      <c r="F43" s="29">
        <v>748.91</v>
      </c>
      <c r="G43" s="29">
        <v>2330</v>
      </c>
      <c r="H43" s="35" t="s">
        <v>15</v>
      </c>
      <c r="I43" s="58"/>
      <c r="J43" s="59" t="s">
        <v>112</v>
      </c>
      <c r="K43" s="96">
        <v>41192372.359999999</v>
      </c>
      <c r="L43" s="96">
        <v>35039982.689999998</v>
      </c>
      <c r="M43" s="48"/>
      <c r="N43" s="48"/>
      <c r="O43" s="48"/>
    </row>
    <row r="44" spans="3:15" s="42" customFormat="1" ht="12.75" customHeight="1" x14ac:dyDescent="0.3">
      <c r="C44" s="35"/>
      <c r="D44" s="41" t="s">
        <v>6</v>
      </c>
      <c r="E44" s="41" t="s">
        <v>80</v>
      </c>
      <c r="F44" s="29">
        <v>31313.79</v>
      </c>
      <c r="G44" s="29">
        <v>8802.32</v>
      </c>
      <c r="H44" s="35"/>
      <c r="I44" s="58" t="s">
        <v>14</v>
      </c>
      <c r="J44" s="38" t="s">
        <v>113</v>
      </c>
      <c r="K44" s="97">
        <v>27941197.859999999</v>
      </c>
      <c r="L44" s="97">
        <v>23949330.559999999</v>
      </c>
      <c r="M44" s="48"/>
      <c r="N44" s="48"/>
      <c r="O44" s="48"/>
    </row>
    <row r="45" spans="3:15" s="42" customFormat="1" ht="12.75" customHeight="1" x14ac:dyDescent="0.3">
      <c r="C45" s="35" t="s">
        <v>81</v>
      </c>
      <c r="D45" s="41"/>
      <c r="E45" s="41"/>
      <c r="F45" s="32">
        <v>4000</v>
      </c>
      <c r="G45" s="32">
        <v>153626.81</v>
      </c>
      <c r="H45" s="35"/>
      <c r="I45" s="58" t="s">
        <v>12</v>
      </c>
      <c r="J45" s="38" t="s">
        <v>114</v>
      </c>
      <c r="K45" s="97">
        <v>89870.27</v>
      </c>
      <c r="L45" s="99" t="s">
        <v>191</v>
      </c>
      <c r="M45" s="48"/>
      <c r="N45" s="48"/>
      <c r="O45" s="48"/>
    </row>
    <row r="46" spans="3:15" s="42" customFormat="1" ht="12.75" customHeight="1" x14ac:dyDescent="0.3">
      <c r="C46" s="35"/>
      <c r="D46" s="41" t="s">
        <v>194</v>
      </c>
      <c r="E46" s="41" t="s">
        <v>69</v>
      </c>
      <c r="F46" s="29">
        <v>4000</v>
      </c>
      <c r="G46" s="29">
        <v>153626.81</v>
      </c>
      <c r="H46" s="35"/>
      <c r="I46" s="36" t="s">
        <v>3</v>
      </c>
      <c r="J46" s="38" t="s">
        <v>181</v>
      </c>
      <c r="K46" s="62"/>
      <c r="L46" s="62"/>
      <c r="M46" s="48"/>
      <c r="N46" s="48"/>
      <c r="O46" s="48"/>
    </row>
    <row r="47" spans="3:15" s="42" customFormat="1" ht="12.75" customHeight="1" x14ac:dyDescent="0.3">
      <c r="C47" s="35" t="s">
        <v>15</v>
      </c>
      <c r="D47" s="41"/>
      <c r="E47" s="48" t="s">
        <v>82</v>
      </c>
      <c r="F47" s="32">
        <v>6086983</v>
      </c>
      <c r="G47" s="32">
        <v>11328.1</v>
      </c>
      <c r="H47" s="35"/>
      <c r="I47" s="58" t="s">
        <v>4</v>
      </c>
      <c r="J47" s="38" t="s">
        <v>19</v>
      </c>
      <c r="K47" s="97">
        <v>1914713.27</v>
      </c>
      <c r="L47" s="97">
        <v>1540985.32</v>
      </c>
      <c r="M47" s="48"/>
      <c r="N47" s="48"/>
      <c r="O47" s="48"/>
    </row>
    <row r="48" spans="3:15" s="42" customFormat="1" ht="12.75" customHeight="1" x14ac:dyDescent="0.3">
      <c r="C48" s="35"/>
      <c r="D48" s="41" t="s">
        <v>16</v>
      </c>
      <c r="E48" s="41" t="s">
        <v>69</v>
      </c>
      <c r="F48" s="31">
        <v>6086983</v>
      </c>
      <c r="G48" s="31">
        <v>11328.1</v>
      </c>
      <c r="H48" s="35"/>
      <c r="I48" s="58" t="s">
        <v>5</v>
      </c>
      <c r="J48" s="38" t="s">
        <v>115</v>
      </c>
      <c r="K48" s="97">
        <v>3791359.91</v>
      </c>
      <c r="L48" s="97">
        <v>3436919.15</v>
      </c>
      <c r="M48" s="48"/>
      <c r="N48" s="48"/>
      <c r="O48" s="48"/>
    </row>
    <row r="49" spans="3:15" s="42" customFormat="1" ht="12.75" customHeight="1" x14ac:dyDescent="0.3">
      <c r="C49" s="35" t="s">
        <v>20</v>
      </c>
      <c r="D49" s="41"/>
      <c r="E49" s="48" t="s">
        <v>83</v>
      </c>
      <c r="F49" s="30">
        <v>2169474.73</v>
      </c>
      <c r="G49" s="30">
        <v>1804694.03</v>
      </c>
      <c r="H49" s="35"/>
      <c r="I49" s="58" t="s">
        <v>6</v>
      </c>
      <c r="J49" s="38" t="s">
        <v>116</v>
      </c>
      <c r="K49" s="97">
        <v>7455231.0499999998</v>
      </c>
      <c r="L49" s="97">
        <v>6112747.6600000001</v>
      </c>
      <c r="M49" s="48"/>
      <c r="N49" s="48"/>
      <c r="O49" s="48"/>
    </row>
    <row r="50" spans="3:15" s="42" customFormat="1" ht="12.75" customHeight="1" x14ac:dyDescent="0.3">
      <c r="C50" s="35" t="s">
        <v>21</v>
      </c>
      <c r="D50" s="41"/>
      <c r="E50" s="48" t="s">
        <v>84</v>
      </c>
      <c r="F50" s="30">
        <v>10671447.42</v>
      </c>
      <c r="G50" s="30">
        <v>12113969.220000001</v>
      </c>
      <c r="H50" s="35" t="s">
        <v>20</v>
      </c>
      <c r="I50" s="58"/>
      <c r="J50" s="59" t="s">
        <v>83</v>
      </c>
      <c r="K50" s="96">
        <v>11746425.42</v>
      </c>
      <c r="L50" s="96">
        <v>13015196.16</v>
      </c>
      <c r="M50" s="48"/>
      <c r="N50" s="48"/>
      <c r="O50" s="48"/>
    </row>
    <row r="51" spans="3:15" s="42" customFormat="1" ht="12.75" customHeight="1" x14ac:dyDescent="0.3">
      <c r="C51" s="49"/>
      <c r="D51" s="50" t="s">
        <v>14</v>
      </c>
      <c r="E51" s="61" t="s">
        <v>85</v>
      </c>
      <c r="F51" s="31">
        <v>10671447.42</v>
      </c>
      <c r="G51" s="31">
        <v>12113969.220000001</v>
      </c>
      <c r="K51" s="109"/>
      <c r="L51" s="96"/>
      <c r="M51" s="48"/>
      <c r="N51" s="48"/>
      <c r="O51" s="48"/>
    </row>
    <row r="52" spans="3:15" s="42" customFormat="1" ht="20" customHeight="1" x14ac:dyDescent="0.3">
      <c r="C52" s="49"/>
      <c r="D52" s="50"/>
      <c r="E52" s="51" t="s">
        <v>86</v>
      </c>
      <c r="F52" s="33">
        <v>103856586.92</v>
      </c>
      <c r="G52" s="33">
        <v>95929141.840000004</v>
      </c>
      <c r="H52" s="63"/>
      <c r="I52" s="64"/>
      <c r="J52" s="65" t="s">
        <v>117</v>
      </c>
      <c r="K52" s="95">
        <v>103856586.92</v>
      </c>
      <c r="L52" s="95">
        <v>95929141.840000004</v>
      </c>
      <c r="M52" s="48"/>
      <c r="N52" s="48"/>
      <c r="O52" s="48"/>
    </row>
    <row r="53" spans="3:15" s="42" customFormat="1" ht="12.75" customHeight="1" x14ac:dyDescent="0.3">
      <c r="C53" s="106"/>
      <c r="D53" s="106"/>
      <c r="E53" s="106"/>
      <c r="F53" s="106"/>
      <c r="G53" s="106"/>
      <c r="J53" s="48"/>
      <c r="K53" s="48"/>
      <c r="L53" s="48"/>
      <c r="M53" s="48"/>
      <c r="N53" s="48"/>
      <c r="O53" s="48"/>
    </row>
    <row r="54" spans="3:15" s="42" customFormat="1" ht="12.75" customHeight="1" x14ac:dyDescent="0.3">
      <c r="D54" s="2"/>
      <c r="E54" s="107"/>
      <c r="F54" s="107"/>
      <c r="G54" s="107"/>
      <c r="H54" s="107"/>
      <c r="I54" s="107"/>
      <c r="J54" s="48"/>
      <c r="K54" s="48"/>
      <c r="L54" s="48"/>
      <c r="M54" s="48"/>
      <c r="N54" s="48"/>
      <c r="O54" s="48"/>
    </row>
    <row r="55" spans="3:15" s="42" customFormat="1" ht="12.75" customHeight="1" x14ac:dyDescent="0.3">
      <c r="D55" s="2"/>
      <c r="E55" s="2"/>
      <c r="F55" s="2"/>
      <c r="G55" s="41"/>
      <c r="J55" s="48"/>
      <c r="K55" s="48"/>
      <c r="L55" s="48"/>
      <c r="M55" s="48"/>
      <c r="N55" s="48"/>
      <c r="O55" s="48"/>
    </row>
    <row r="56" spans="3:15" s="42" customFormat="1" ht="12.75" customHeight="1" x14ac:dyDescent="0.3">
      <c r="D56" s="2"/>
      <c r="E56" s="2"/>
      <c r="F56" s="2"/>
      <c r="G56" s="2"/>
      <c r="J56" s="48"/>
      <c r="K56" s="48"/>
      <c r="L56" s="48"/>
      <c r="M56" s="48"/>
      <c r="N56" s="48"/>
      <c r="O56" s="48"/>
    </row>
    <row r="57" spans="3:15" s="42" customFormat="1" ht="12.75" customHeight="1" x14ac:dyDescent="0.3">
      <c r="D57" s="2"/>
      <c r="E57" s="2"/>
      <c r="F57" s="66"/>
      <c r="G57" s="66"/>
      <c r="J57" s="48"/>
      <c r="K57" s="48"/>
      <c r="L57" s="48"/>
      <c r="M57" s="48"/>
      <c r="N57" s="48"/>
      <c r="O57" s="48"/>
    </row>
    <row r="58" spans="3:15" s="42" customFormat="1" ht="12.75" customHeight="1" x14ac:dyDescent="0.3">
      <c r="D58" s="2"/>
      <c r="E58" s="2"/>
      <c r="F58" s="2"/>
      <c r="G58" s="41"/>
      <c r="J58" s="48"/>
      <c r="K58" s="48"/>
      <c r="L58" s="48"/>
      <c r="M58" s="48"/>
      <c r="N58" s="48"/>
      <c r="O58" s="48"/>
    </row>
    <row r="59" spans="3:15" s="42" customFormat="1" ht="12.75" customHeight="1" x14ac:dyDescent="0.3">
      <c r="D59" s="2"/>
      <c r="E59" s="2"/>
      <c r="F59" s="2"/>
      <c r="G59" s="41"/>
      <c r="J59" s="48"/>
      <c r="K59" s="48"/>
      <c r="L59" s="48"/>
      <c r="M59" s="48"/>
      <c r="N59" s="48"/>
      <c r="O59" s="48"/>
    </row>
    <row r="60" spans="3:15" s="42" customFormat="1" ht="12.75" customHeight="1" x14ac:dyDescent="0.3">
      <c r="D60" s="2"/>
      <c r="E60" s="2"/>
      <c r="F60" s="2"/>
      <c r="G60" s="2"/>
      <c r="J60" s="48"/>
      <c r="K60" s="48"/>
      <c r="L60" s="48"/>
      <c r="M60" s="48"/>
      <c r="N60" s="48"/>
      <c r="O60" s="48"/>
    </row>
    <row r="61" spans="3:15" s="42" customFormat="1" ht="12.75" customHeight="1" x14ac:dyDescent="0.3">
      <c r="D61" s="2"/>
      <c r="E61" s="2"/>
      <c r="F61" s="2"/>
      <c r="G61" s="2"/>
      <c r="J61" s="48"/>
      <c r="K61" s="48"/>
      <c r="L61" s="48"/>
      <c r="M61" s="48"/>
      <c r="N61" s="48"/>
      <c r="O61" s="48"/>
    </row>
    <row r="62" spans="3:15" s="42" customFormat="1" ht="12.75" customHeight="1" x14ac:dyDescent="0.3">
      <c r="D62" s="2"/>
      <c r="E62" s="2"/>
      <c r="F62" s="2"/>
      <c r="G62" s="2"/>
      <c r="J62" s="48"/>
      <c r="K62" s="48"/>
      <c r="L62" s="48"/>
      <c r="M62" s="48"/>
      <c r="N62" s="48"/>
      <c r="O62" s="48"/>
    </row>
    <row r="63" spans="3:15" s="42" customFormat="1" ht="12.75" customHeight="1" x14ac:dyDescent="0.3">
      <c r="D63" s="2"/>
      <c r="E63" s="2"/>
      <c r="F63" s="2"/>
      <c r="G63" s="2"/>
      <c r="J63" s="48"/>
      <c r="K63" s="48"/>
      <c r="L63" s="48"/>
      <c r="M63" s="48"/>
      <c r="N63" s="48"/>
      <c r="O63" s="48"/>
    </row>
    <row r="64" spans="3:15" s="42" customFormat="1" ht="12.75" customHeight="1" x14ac:dyDescent="0.3">
      <c r="D64" s="2"/>
      <c r="E64" s="2"/>
      <c r="F64" s="2"/>
      <c r="G64" s="2"/>
      <c r="J64" s="48"/>
      <c r="K64" s="48"/>
      <c r="L64" s="48"/>
      <c r="M64" s="48"/>
      <c r="N64" s="48"/>
      <c r="O64" s="48"/>
    </row>
    <row r="65" spans="4:15" s="42" customFormat="1" ht="12.75" customHeight="1" x14ac:dyDescent="0.3">
      <c r="D65" s="2"/>
      <c r="E65" s="2"/>
      <c r="F65" s="2"/>
      <c r="G65" s="2"/>
      <c r="J65" s="48"/>
      <c r="K65" s="48"/>
      <c r="L65" s="48"/>
      <c r="M65" s="48"/>
      <c r="N65" s="48"/>
      <c r="O65" s="48"/>
    </row>
    <row r="66" spans="4:15" s="42" customFormat="1" ht="12.75" customHeight="1" x14ac:dyDescent="0.3">
      <c r="D66" s="2"/>
      <c r="E66" s="2"/>
      <c r="F66" s="2"/>
      <c r="G66" s="2"/>
      <c r="J66" s="48"/>
      <c r="K66" s="48"/>
      <c r="L66" s="48"/>
      <c r="M66" s="48"/>
      <c r="N66" s="48"/>
      <c r="O66" s="48"/>
    </row>
    <row r="67" spans="4:15" s="42" customFormat="1" ht="12.75" customHeight="1" x14ac:dyDescent="0.3">
      <c r="D67" s="2"/>
      <c r="E67" s="2"/>
      <c r="F67" s="2"/>
      <c r="G67" s="2"/>
      <c r="J67" s="48"/>
      <c r="K67" s="48"/>
      <c r="L67" s="48"/>
      <c r="M67" s="48"/>
      <c r="N67" s="48"/>
      <c r="O67" s="48"/>
    </row>
    <row r="68" spans="4:15" s="42" customFormat="1" ht="12.75" customHeight="1" x14ac:dyDescent="0.3">
      <c r="D68" s="2"/>
      <c r="E68" s="2"/>
      <c r="F68" s="2"/>
      <c r="G68" s="2"/>
      <c r="J68" s="48"/>
      <c r="K68" s="48"/>
      <c r="L68" s="48"/>
      <c r="M68" s="48"/>
      <c r="N68" s="48"/>
      <c r="O68" s="48"/>
    </row>
    <row r="69" spans="4:15" s="42" customFormat="1" ht="12.75" customHeight="1" x14ac:dyDescent="0.3">
      <c r="D69" s="2"/>
      <c r="E69" s="2"/>
      <c r="F69" s="2"/>
      <c r="G69" s="2"/>
      <c r="J69" s="48"/>
      <c r="K69" s="48"/>
      <c r="L69" s="48"/>
      <c r="M69" s="48"/>
      <c r="N69" s="48"/>
      <c r="O69" s="48"/>
    </row>
    <row r="70" spans="4:15" s="42" customFormat="1" ht="12.75" customHeight="1" x14ac:dyDescent="0.3">
      <c r="D70" s="2"/>
      <c r="E70" s="2"/>
      <c r="F70" s="2"/>
      <c r="G70" s="2"/>
      <c r="J70" s="48"/>
      <c r="K70" s="48"/>
      <c r="L70" s="48"/>
      <c r="M70" s="48"/>
      <c r="N70" s="48"/>
      <c r="O70" s="48"/>
    </row>
    <row r="71" spans="4:15" s="42" customFormat="1" ht="12.75" customHeight="1" x14ac:dyDescent="0.3">
      <c r="D71" s="2"/>
      <c r="E71" s="2"/>
      <c r="F71" s="2"/>
      <c r="G71" s="2"/>
      <c r="J71" s="48"/>
      <c r="K71" s="48"/>
      <c r="L71" s="48"/>
      <c r="M71" s="48"/>
      <c r="N71" s="48"/>
      <c r="O71" s="48"/>
    </row>
    <row r="72" spans="4:15" s="42" customFormat="1" ht="12.75" customHeight="1" x14ac:dyDescent="0.3">
      <c r="D72" s="2"/>
      <c r="E72" s="2"/>
      <c r="F72" s="2"/>
      <c r="G72" s="2"/>
      <c r="J72" s="48"/>
      <c r="K72" s="48"/>
      <c r="L72" s="48"/>
      <c r="M72" s="48"/>
      <c r="N72" s="48"/>
      <c r="O72" s="48"/>
    </row>
    <row r="73" spans="4:15" s="42" customFormat="1" ht="12.75" customHeight="1" x14ac:dyDescent="0.3">
      <c r="D73" s="2"/>
      <c r="E73" s="2"/>
      <c r="F73" s="2"/>
      <c r="G73" s="2"/>
      <c r="J73" s="48"/>
      <c r="K73" s="48"/>
      <c r="L73" s="48"/>
      <c r="M73" s="48"/>
      <c r="N73" s="48"/>
      <c r="O73" s="48"/>
    </row>
    <row r="74" spans="4:15" s="42" customFormat="1" ht="12.75" customHeight="1" x14ac:dyDescent="0.3">
      <c r="D74" s="2"/>
      <c r="E74" s="2"/>
      <c r="F74" s="2"/>
      <c r="G74" s="2"/>
      <c r="J74" s="48"/>
      <c r="K74" s="48"/>
      <c r="L74" s="48"/>
      <c r="M74" s="48"/>
      <c r="N74" s="48"/>
      <c r="O74" s="48"/>
    </row>
    <row r="75" spans="4:15" s="42" customFormat="1" ht="12.75" customHeight="1" x14ac:dyDescent="0.3">
      <c r="D75" s="2"/>
      <c r="E75" s="2"/>
      <c r="F75" s="2"/>
      <c r="G75" s="2"/>
      <c r="J75" s="48"/>
      <c r="K75" s="48"/>
      <c r="L75" s="48"/>
      <c r="M75" s="48"/>
      <c r="N75" s="48"/>
      <c r="O75" s="48"/>
    </row>
    <row r="76" spans="4:15" s="42" customFormat="1" ht="12.75" customHeight="1" x14ac:dyDescent="0.3">
      <c r="D76" s="2"/>
      <c r="E76" s="2"/>
      <c r="F76" s="2"/>
      <c r="G76" s="2"/>
      <c r="J76" s="48"/>
      <c r="K76" s="48"/>
      <c r="L76" s="48"/>
      <c r="M76" s="48"/>
      <c r="N76" s="48"/>
      <c r="O76" s="48"/>
    </row>
    <row r="77" spans="4:15" s="42" customFormat="1" ht="12.75" customHeight="1" x14ac:dyDescent="0.3">
      <c r="D77" s="2"/>
      <c r="E77" s="2"/>
      <c r="F77" s="2"/>
      <c r="G77" s="2"/>
      <c r="J77" s="48"/>
      <c r="K77" s="48"/>
      <c r="L77" s="48"/>
      <c r="M77" s="48"/>
      <c r="N77" s="48"/>
      <c r="O77" s="48"/>
    </row>
    <row r="78" spans="4:15" s="42" customFormat="1" ht="12.75" customHeight="1" x14ac:dyDescent="0.3">
      <c r="D78" s="2"/>
      <c r="E78" s="2"/>
      <c r="F78" s="2"/>
      <c r="G78" s="2"/>
      <c r="J78" s="48"/>
      <c r="K78" s="48"/>
      <c r="L78" s="48"/>
      <c r="M78" s="48"/>
      <c r="N78" s="48"/>
      <c r="O78" s="48"/>
    </row>
    <row r="79" spans="4:15" ht="12.75" customHeight="1" x14ac:dyDescent="0.3"/>
    <row r="81" ht="15" customHeight="1" x14ac:dyDescent="0.3"/>
  </sheetData>
  <sheetProtection password="CA9D"/>
  <mergeCells count="5">
    <mergeCell ref="C1:G1"/>
    <mergeCell ref="C3:G3"/>
    <mergeCell ref="C4:G4"/>
    <mergeCell ref="C53:G53"/>
    <mergeCell ref="E54:I54"/>
  </mergeCells>
  <pageMargins left="1.4" right="0.39370078740157483" top="0.35" bottom="0.27" header="0.25" footer="0.23"/>
  <pageSetup paperSize="9" scale="50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70"/>
  <sheetViews>
    <sheetView showGridLines="0" tabSelected="1" zoomScale="85" zoomScaleNormal="85" zoomScalePageLayoutView="50" workbookViewId="0">
      <selection activeCell="I41" sqref="I41"/>
    </sheetView>
  </sheetViews>
  <sheetFormatPr defaultColWidth="11.453125" defaultRowHeight="13" x14ac:dyDescent="0.3"/>
  <cols>
    <col min="1" max="1" width="3.81640625" style="2" customWidth="1"/>
    <col min="2" max="2" width="0.453125" style="42" customWidth="1"/>
    <col min="3" max="3" width="3.7265625" style="36" customWidth="1"/>
    <col min="4" max="4" width="61.453125" style="2" customWidth="1"/>
    <col min="5" max="5" width="17.1796875" style="2" bestFit="1" customWidth="1"/>
    <col min="6" max="6" width="17.81640625" style="2" bestFit="1" customWidth="1"/>
    <col min="7" max="7" width="3.81640625" style="2" customWidth="1"/>
    <col min="8" max="8" width="18" style="2" customWidth="1"/>
    <col min="9" max="9" width="12.26953125" style="2" bestFit="1" customWidth="1"/>
    <col min="10" max="16384" width="11.453125" style="2"/>
  </cols>
  <sheetData>
    <row r="1" spans="2:8" x14ac:dyDescent="0.3">
      <c r="B1" s="104" t="s">
        <v>41</v>
      </c>
      <c r="C1" s="104"/>
      <c r="D1" s="104"/>
      <c r="E1" s="104"/>
      <c r="F1" s="104"/>
    </row>
    <row r="2" spans="2:8" x14ac:dyDescent="0.3">
      <c r="B2" s="105" t="s">
        <v>193</v>
      </c>
      <c r="C2" s="105"/>
      <c r="D2" s="105"/>
      <c r="E2" s="105"/>
      <c r="F2" s="105"/>
    </row>
    <row r="3" spans="2:8" ht="12.5" x14ac:dyDescent="0.25">
      <c r="B3" s="106" t="s">
        <v>49</v>
      </c>
      <c r="C3" s="106"/>
      <c r="D3" s="106"/>
      <c r="E3" s="106"/>
      <c r="F3" s="106"/>
      <c r="H3" s="67"/>
    </row>
    <row r="4" spans="2:8" s="42" customFormat="1" ht="12.75" customHeight="1" x14ac:dyDescent="0.3">
      <c r="B4" s="43"/>
      <c r="C4" s="54"/>
      <c r="D4" s="69"/>
      <c r="E4" s="46" t="s">
        <v>177</v>
      </c>
      <c r="F4" s="46" t="s">
        <v>177</v>
      </c>
    </row>
    <row r="5" spans="2:8" s="42" customFormat="1" ht="12.75" customHeight="1" x14ac:dyDescent="0.3">
      <c r="B5" s="49"/>
      <c r="C5" s="70"/>
      <c r="D5" s="71"/>
      <c r="E5" s="52">
        <v>2021</v>
      </c>
      <c r="F5" s="52">
        <v>2020</v>
      </c>
    </row>
    <row r="6" spans="2:8" s="42" customFormat="1" ht="12.75" customHeight="1" x14ac:dyDescent="0.3">
      <c r="B6" s="35" t="s">
        <v>1</v>
      </c>
      <c r="C6" s="58"/>
      <c r="D6" s="48" t="s">
        <v>118</v>
      </c>
      <c r="E6" s="72"/>
      <c r="F6" s="72"/>
    </row>
    <row r="7" spans="2:8" ht="12.75" customHeight="1" x14ac:dyDescent="0.3">
      <c r="B7" s="35" t="s">
        <v>14</v>
      </c>
      <c r="C7" s="58"/>
      <c r="D7" s="48" t="s">
        <v>119</v>
      </c>
      <c r="E7" s="32">
        <v>150651464.15000001</v>
      </c>
      <c r="F7" s="32">
        <v>139428205.74000001</v>
      </c>
      <c r="H7" s="73"/>
    </row>
    <row r="8" spans="2:8" ht="12.75" customHeight="1" x14ac:dyDescent="0.3">
      <c r="B8" s="35"/>
      <c r="C8" s="58" t="s">
        <v>26</v>
      </c>
      <c r="D8" s="41" t="s">
        <v>120</v>
      </c>
      <c r="E8" s="68">
        <v>118431316.92</v>
      </c>
      <c r="F8" s="68">
        <v>108494238.29000001</v>
      </c>
      <c r="H8" s="74"/>
    </row>
    <row r="9" spans="2:8" ht="12.75" customHeight="1" x14ac:dyDescent="0.3">
      <c r="B9" s="35"/>
      <c r="C9" s="58" t="s">
        <v>27</v>
      </c>
      <c r="D9" s="41" t="s">
        <v>121</v>
      </c>
      <c r="E9" s="68">
        <v>1831375.01</v>
      </c>
      <c r="F9" s="68">
        <v>964655.03</v>
      </c>
      <c r="H9" s="74"/>
    </row>
    <row r="10" spans="2:8" ht="12.75" customHeight="1" x14ac:dyDescent="0.3">
      <c r="B10" s="35"/>
      <c r="C10" s="58" t="s">
        <v>28</v>
      </c>
      <c r="D10" s="41" t="s">
        <v>122</v>
      </c>
      <c r="E10" s="68">
        <v>30752.84</v>
      </c>
      <c r="F10" s="68">
        <v>7000</v>
      </c>
      <c r="H10" s="74"/>
    </row>
    <row r="11" spans="2:8" ht="12.75" customHeight="1" x14ac:dyDescent="0.3">
      <c r="B11" s="35"/>
      <c r="C11" s="58" t="s">
        <v>29</v>
      </c>
      <c r="D11" s="75" t="s">
        <v>123</v>
      </c>
      <c r="E11" s="68">
        <v>30207715.899999999</v>
      </c>
      <c r="F11" s="68">
        <v>29897662.420000002</v>
      </c>
    </row>
    <row r="12" spans="2:8" ht="12.75" customHeight="1" x14ac:dyDescent="0.3">
      <c r="B12" s="35"/>
      <c r="C12" s="58" t="s">
        <v>30</v>
      </c>
      <c r="D12" s="75" t="s">
        <v>124</v>
      </c>
      <c r="E12" s="68">
        <v>83390</v>
      </c>
      <c r="F12" s="68">
        <v>64650</v>
      </c>
    </row>
    <row r="13" spans="2:8" ht="12.75" customHeight="1" x14ac:dyDescent="0.3">
      <c r="B13" s="35"/>
      <c r="C13" s="110" t="s">
        <v>195</v>
      </c>
      <c r="D13" s="111" t="s">
        <v>196</v>
      </c>
      <c r="E13" s="68">
        <v>66913.48</v>
      </c>
      <c r="F13" s="68"/>
    </row>
    <row r="14" spans="2:8" ht="12.75" customHeight="1" x14ac:dyDescent="0.3">
      <c r="B14" s="35" t="s">
        <v>12</v>
      </c>
      <c r="C14" s="58"/>
      <c r="D14" s="48" t="s">
        <v>125</v>
      </c>
      <c r="E14" s="32">
        <v>-5051941.42</v>
      </c>
      <c r="F14" s="32">
        <v>-3701264.84</v>
      </c>
    </row>
    <row r="15" spans="2:8" s="42" customFormat="1" ht="12.75" customHeight="1" x14ac:dyDescent="0.3">
      <c r="B15" s="35" t="s">
        <v>4</v>
      </c>
      <c r="C15" s="58"/>
      <c r="D15" s="48" t="s">
        <v>126</v>
      </c>
      <c r="E15" s="32">
        <v>143911.51</v>
      </c>
      <c r="F15" s="32">
        <v>97958.75</v>
      </c>
    </row>
    <row r="16" spans="2:8" ht="12.75" customHeight="1" x14ac:dyDescent="0.3">
      <c r="B16" s="35" t="s">
        <v>16</v>
      </c>
      <c r="C16" s="58"/>
      <c r="D16" s="48" t="s">
        <v>127</v>
      </c>
      <c r="E16" s="32">
        <v>-1496341.76</v>
      </c>
      <c r="F16" s="32">
        <v>-1181037.42</v>
      </c>
    </row>
    <row r="17" spans="2:9" ht="12.75" customHeight="1" x14ac:dyDescent="0.3">
      <c r="B17" s="35"/>
      <c r="C17" s="58" t="s">
        <v>26</v>
      </c>
      <c r="D17" s="41" t="s">
        <v>128</v>
      </c>
      <c r="E17" s="29">
        <v>-993156.45</v>
      </c>
      <c r="F17" s="29">
        <v>-1104067.25</v>
      </c>
    </row>
    <row r="18" spans="2:9" ht="12.75" customHeight="1" x14ac:dyDescent="0.3">
      <c r="B18" s="35"/>
      <c r="C18" s="36" t="s">
        <v>28</v>
      </c>
      <c r="D18" s="2" t="s">
        <v>182</v>
      </c>
      <c r="E18" s="29">
        <v>-503185.31</v>
      </c>
      <c r="F18" s="29">
        <v>-76970.17</v>
      </c>
    </row>
    <row r="19" spans="2:9" ht="12.75" customHeight="1" x14ac:dyDescent="0.3">
      <c r="B19" s="35" t="s">
        <v>5</v>
      </c>
      <c r="C19" s="58"/>
      <c r="D19" s="48" t="s">
        <v>129</v>
      </c>
      <c r="E19" s="32">
        <v>260068.98</v>
      </c>
      <c r="F19" s="32">
        <v>1177144.54</v>
      </c>
      <c r="H19" s="41"/>
    </row>
    <row r="20" spans="2:9" s="42" customFormat="1" ht="12.75" customHeight="1" x14ac:dyDescent="0.3">
      <c r="B20" s="35"/>
      <c r="C20" s="58" t="s">
        <v>26</v>
      </c>
      <c r="D20" s="75" t="s">
        <v>130</v>
      </c>
      <c r="E20" s="29">
        <v>174614.34</v>
      </c>
      <c r="F20" s="29">
        <v>1121691.81</v>
      </c>
      <c r="H20" s="48"/>
    </row>
    <row r="21" spans="2:9" s="42" customFormat="1" ht="12.75" customHeight="1" x14ac:dyDescent="0.3">
      <c r="B21" s="35"/>
      <c r="C21" s="58" t="s">
        <v>31</v>
      </c>
      <c r="D21" s="75" t="s">
        <v>131</v>
      </c>
      <c r="E21" s="29">
        <v>85454.64</v>
      </c>
      <c r="F21" s="29">
        <v>55452.73</v>
      </c>
    </row>
    <row r="22" spans="2:9" ht="12.75" customHeight="1" x14ac:dyDescent="0.3">
      <c r="B22" s="35" t="s">
        <v>6</v>
      </c>
      <c r="C22" s="58"/>
      <c r="D22" s="48" t="s">
        <v>132</v>
      </c>
      <c r="E22" s="32">
        <v>-64557176.82</v>
      </c>
      <c r="F22" s="32">
        <v>-58841790.18</v>
      </c>
      <c r="G22" s="67"/>
    </row>
    <row r="23" spans="2:9" ht="12.75" customHeight="1" x14ac:dyDescent="0.3">
      <c r="B23" s="35"/>
      <c r="C23" s="58" t="s">
        <v>26</v>
      </c>
      <c r="D23" s="41" t="s">
        <v>133</v>
      </c>
      <c r="E23" s="29">
        <v>-49800287.670000002</v>
      </c>
      <c r="F23" s="29">
        <v>-46109636.789999999</v>
      </c>
    </row>
    <row r="24" spans="2:9" ht="12.75" customHeight="1" x14ac:dyDescent="0.3">
      <c r="B24" s="35"/>
      <c r="C24" s="58" t="s">
        <v>27</v>
      </c>
      <c r="D24" s="41" t="s">
        <v>134</v>
      </c>
      <c r="E24" s="29">
        <v>-14756889.15</v>
      </c>
      <c r="F24" s="29">
        <v>-13360331.539999999</v>
      </c>
    </row>
    <row r="25" spans="2:9" ht="12.75" customHeight="1" x14ac:dyDescent="0.3">
      <c r="B25" s="35"/>
      <c r="C25" s="36" t="s">
        <v>31</v>
      </c>
      <c r="D25" s="2" t="s">
        <v>184</v>
      </c>
      <c r="E25" s="29" t="s">
        <v>190</v>
      </c>
      <c r="F25" s="29">
        <v>628178.15</v>
      </c>
    </row>
    <row r="26" spans="2:9" ht="12.75" customHeight="1" x14ac:dyDescent="0.3">
      <c r="B26" s="35" t="s">
        <v>7</v>
      </c>
      <c r="C26" s="58"/>
      <c r="D26" s="48" t="s">
        <v>135</v>
      </c>
      <c r="E26" s="32">
        <v>-78416638.469999999</v>
      </c>
      <c r="F26" s="32">
        <v>-69788245.609999999</v>
      </c>
      <c r="I26" s="76"/>
    </row>
    <row r="27" spans="2:9" ht="12.75" customHeight="1" x14ac:dyDescent="0.3">
      <c r="B27" s="35"/>
      <c r="C27" s="58" t="s">
        <v>26</v>
      </c>
      <c r="D27" s="41" t="s">
        <v>136</v>
      </c>
      <c r="E27" s="29">
        <v>-78134023.379999995</v>
      </c>
      <c r="F27" s="29">
        <v>-67972142.469999999</v>
      </c>
    </row>
    <row r="28" spans="2:9" ht="12.75" customHeight="1" x14ac:dyDescent="0.3">
      <c r="B28" s="35"/>
      <c r="C28" s="58"/>
      <c r="D28" s="90" t="s">
        <v>137</v>
      </c>
      <c r="E28" s="29">
        <v>-456287.21</v>
      </c>
      <c r="F28" s="29">
        <v>-825160.29</v>
      </c>
    </row>
    <row r="29" spans="2:9" ht="12.75" customHeight="1" x14ac:dyDescent="0.3">
      <c r="B29" s="35"/>
      <c r="C29" s="58"/>
      <c r="D29" s="90" t="s">
        <v>138</v>
      </c>
      <c r="E29" s="29">
        <v>-2243837.91</v>
      </c>
      <c r="F29" s="29">
        <v>-1598838.17</v>
      </c>
    </row>
    <row r="30" spans="2:9" ht="12.75" customHeight="1" x14ac:dyDescent="0.3">
      <c r="B30" s="35"/>
      <c r="C30" s="58"/>
      <c r="D30" s="90" t="s">
        <v>139</v>
      </c>
      <c r="E30" s="29">
        <v>-55084619.439999998</v>
      </c>
      <c r="F30" s="29">
        <v>-51196840.210000001</v>
      </c>
    </row>
    <row r="31" spans="2:9" ht="12.75" customHeight="1" x14ac:dyDescent="0.3">
      <c r="B31" s="35"/>
      <c r="D31" s="90" t="s">
        <v>185</v>
      </c>
      <c r="E31" s="29" t="s">
        <v>190</v>
      </c>
      <c r="F31" s="29">
        <v>-21997.59</v>
      </c>
    </row>
    <row r="32" spans="2:9" ht="12.75" customHeight="1" x14ac:dyDescent="0.3">
      <c r="B32" s="35"/>
      <c r="C32" s="58"/>
      <c r="D32" s="90" t="s">
        <v>140</v>
      </c>
      <c r="E32" s="29">
        <v>-351928.99</v>
      </c>
      <c r="F32" s="29">
        <v>-222078.09</v>
      </c>
    </row>
    <row r="33" spans="2:10" ht="12.75" customHeight="1" x14ac:dyDescent="0.3">
      <c r="B33" s="35"/>
      <c r="C33" s="58"/>
      <c r="D33" s="90" t="s">
        <v>141</v>
      </c>
      <c r="E33" s="29">
        <v>-362827.57</v>
      </c>
      <c r="F33" s="29">
        <v>-326664.87</v>
      </c>
      <c r="H33" s="77"/>
      <c r="I33" s="41"/>
      <c r="J33" s="41"/>
    </row>
    <row r="34" spans="2:10" ht="12.75" customHeight="1" x14ac:dyDescent="0.3">
      <c r="B34" s="35"/>
      <c r="C34" s="58"/>
      <c r="D34" s="90" t="s">
        <v>142</v>
      </c>
      <c r="E34" s="29">
        <v>-7559314.04</v>
      </c>
      <c r="F34" s="29">
        <v>-4436754.1900000004</v>
      </c>
      <c r="H34" s="77"/>
      <c r="I34" s="41"/>
      <c r="J34" s="41"/>
    </row>
    <row r="35" spans="2:10" ht="12.75" customHeight="1" x14ac:dyDescent="0.3">
      <c r="B35" s="35"/>
      <c r="C35" s="58"/>
      <c r="D35" s="90" t="s">
        <v>143</v>
      </c>
      <c r="E35" s="29">
        <v>-584265.73</v>
      </c>
      <c r="F35" s="29">
        <v>-430287.33</v>
      </c>
      <c r="H35" s="77"/>
      <c r="I35" s="41"/>
      <c r="J35" s="41"/>
    </row>
    <row r="36" spans="2:10" ht="12.75" customHeight="1" x14ac:dyDescent="0.3">
      <c r="B36" s="35"/>
      <c r="C36" s="58"/>
      <c r="D36" s="90" t="s">
        <v>144</v>
      </c>
      <c r="E36" s="29">
        <v>-11490942.49</v>
      </c>
      <c r="F36" s="29">
        <v>-8913521.7300000004</v>
      </c>
    </row>
    <row r="37" spans="2:10" ht="12.75" customHeight="1" x14ac:dyDescent="0.3">
      <c r="B37" s="35"/>
      <c r="C37" s="58" t="s">
        <v>27</v>
      </c>
      <c r="D37" s="41" t="s">
        <v>145</v>
      </c>
      <c r="E37" s="29">
        <v>-149174.76</v>
      </c>
      <c r="F37" s="29">
        <v>-167363.32999999999</v>
      </c>
    </row>
    <row r="38" spans="2:10" ht="12.75" customHeight="1" x14ac:dyDescent="0.3">
      <c r="B38" s="35"/>
      <c r="C38" s="58" t="s">
        <v>31</v>
      </c>
      <c r="D38" s="41" t="s">
        <v>146</v>
      </c>
      <c r="E38" s="29">
        <v>-133440.32999999999</v>
      </c>
      <c r="F38" s="29">
        <v>-1647554.44</v>
      </c>
      <c r="H38" s="78"/>
    </row>
    <row r="39" spans="2:10" ht="12.75" customHeight="1" x14ac:dyDescent="0.3">
      <c r="B39" s="35"/>
      <c r="C39" s="36" t="s">
        <v>28</v>
      </c>
      <c r="D39" s="2" t="s">
        <v>183</v>
      </c>
      <c r="E39" s="29" t="s">
        <v>190</v>
      </c>
      <c r="F39" s="29">
        <v>-1185.3699999999999</v>
      </c>
      <c r="H39" s="78"/>
    </row>
    <row r="40" spans="2:10" ht="12.75" customHeight="1" x14ac:dyDescent="0.3">
      <c r="B40" s="35" t="s">
        <v>8</v>
      </c>
      <c r="C40" s="58"/>
      <c r="D40" s="48" t="s">
        <v>147</v>
      </c>
      <c r="E40" s="32">
        <v>-9394916.2799999993</v>
      </c>
      <c r="F40" s="32">
        <v>-8286620.79</v>
      </c>
      <c r="H40" s="78"/>
    </row>
    <row r="41" spans="2:10" ht="12.75" customHeight="1" x14ac:dyDescent="0.3">
      <c r="B41" s="35"/>
      <c r="C41" s="58" t="s">
        <v>26</v>
      </c>
      <c r="D41" s="41" t="s">
        <v>147</v>
      </c>
      <c r="E41" s="29">
        <v>-9394916.2799999993</v>
      </c>
      <c r="F41" s="29">
        <v>-8286620.79</v>
      </c>
      <c r="H41" s="66"/>
    </row>
    <row r="42" spans="2:10" ht="12.75" customHeight="1" x14ac:dyDescent="0.3">
      <c r="B42" s="35" t="s">
        <v>32</v>
      </c>
      <c r="C42" s="58"/>
      <c r="D42" s="48" t="s">
        <v>148</v>
      </c>
      <c r="E42" s="32">
        <v>6222806.9000000004</v>
      </c>
      <c r="F42" s="32">
        <v>5728749.1399999997</v>
      </c>
    </row>
    <row r="43" spans="2:10" ht="12.75" customHeight="1" x14ac:dyDescent="0.3">
      <c r="B43" s="35"/>
      <c r="C43" s="92" t="s">
        <v>186</v>
      </c>
      <c r="D43" s="42" t="s">
        <v>187</v>
      </c>
      <c r="E43" s="32" t="s">
        <v>190</v>
      </c>
      <c r="F43" s="32">
        <v>-3334.35</v>
      </c>
    </row>
    <row r="44" spans="2:10" ht="12.75" customHeight="1" x14ac:dyDescent="0.3">
      <c r="B44" s="35"/>
      <c r="C44" s="36" t="s">
        <v>26</v>
      </c>
      <c r="D44" s="2" t="s">
        <v>188</v>
      </c>
      <c r="E44" s="29" t="s">
        <v>190</v>
      </c>
      <c r="F44" s="29">
        <v>-3334.35</v>
      </c>
    </row>
    <row r="45" spans="2:10" ht="12.75" customHeight="1" x14ac:dyDescent="0.3">
      <c r="B45" s="35"/>
      <c r="C45" s="36" t="s">
        <v>27</v>
      </c>
      <c r="D45" s="2" t="s">
        <v>189</v>
      </c>
      <c r="E45" s="29" t="s">
        <v>190</v>
      </c>
      <c r="F45" s="29" t="s">
        <v>190</v>
      </c>
    </row>
    <row r="46" spans="2:10" ht="12.75" customHeight="1" x14ac:dyDescent="0.3">
      <c r="B46" s="35" t="s">
        <v>33</v>
      </c>
      <c r="C46" s="58"/>
      <c r="D46" s="79" t="s">
        <v>149</v>
      </c>
      <c r="E46" s="32">
        <v>65179.24</v>
      </c>
      <c r="F46" s="32">
        <v>-197695.1</v>
      </c>
      <c r="I46" s="80"/>
    </row>
    <row r="47" spans="2:10" ht="12.75" customHeight="1" x14ac:dyDescent="0.3">
      <c r="B47" s="35" t="s">
        <v>22</v>
      </c>
      <c r="C47" s="58"/>
      <c r="D47" s="48" t="s">
        <v>150</v>
      </c>
      <c r="E47" s="27">
        <v>-1573583.97</v>
      </c>
      <c r="F47" s="27">
        <v>4432069.88</v>
      </c>
      <c r="I47" s="66"/>
    </row>
    <row r="48" spans="2:10" ht="12.75" customHeight="1" x14ac:dyDescent="0.3">
      <c r="B48" s="35"/>
      <c r="C48" s="58"/>
      <c r="D48" s="75"/>
      <c r="E48" s="29"/>
      <c r="F48" s="29"/>
    </row>
    <row r="49" spans="2:13" ht="12.75" customHeight="1" x14ac:dyDescent="0.3">
      <c r="B49" s="35" t="s">
        <v>34</v>
      </c>
      <c r="C49" s="58"/>
      <c r="D49" s="48" t="s">
        <v>151</v>
      </c>
      <c r="E49" s="32">
        <v>1041639.98</v>
      </c>
      <c r="F49" s="32">
        <v>22044.23</v>
      </c>
    </row>
    <row r="50" spans="2:13" ht="12.75" customHeight="1" x14ac:dyDescent="0.3">
      <c r="B50" s="35"/>
      <c r="C50" s="110" t="s">
        <v>26</v>
      </c>
      <c r="D50" s="111" t="s">
        <v>197</v>
      </c>
      <c r="E50" s="29">
        <v>1031788.81</v>
      </c>
      <c r="F50" s="32"/>
    </row>
    <row r="51" spans="2:13" ht="12.75" customHeight="1" x14ac:dyDescent="0.3">
      <c r="B51" s="35"/>
      <c r="C51" s="58" t="s">
        <v>27</v>
      </c>
      <c r="D51" s="41" t="s">
        <v>152</v>
      </c>
      <c r="E51" s="29">
        <v>9851.17</v>
      </c>
      <c r="F51" s="29">
        <v>22044.23</v>
      </c>
    </row>
    <row r="52" spans="2:13" ht="12.75" customHeight="1" x14ac:dyDescent="0.3">
      <c r="B52" s="35" t="s">
        <v>35</v>
      </c>
      <c r="C52" s="58"/>
      <c r="D52" s="48" t="s">
        <v>153</v>
      </c>
      <c r="E52" s="32">
        <v>-348856.48</v>
      </c>
      <c r="F52" s="32">
        <v>-406450</v>
      </c>
    </row>
    <row r="53" spans="2:13" ht="12.75" customHeight="1" x14ac:dyDescent="0.3">
      <c r="B53" s="35"/>
      <c r="C53" s="58" t="s">
        <v>27</v>
      </c>
      <c r="D53" s="41" t="s">
        <v>154</v>
      </c>
      <c r="E53" s="29">
        <v>-348856.48</v>
      </c>
      <c r="F53" s="29">
        <v>-406450</v>
      </c>
    </row>
    <row r="54" spans="2:13" ht="12.75" customHeight="1" x14ac:dyDescent="0.3">
      <c r="B54" s="35" t="s">
        <v>36</v>
      </c>
      <c r="C54" s="58"/>
      <c r="D54" s="48" t="s">
        <v>155</v>
      </c>
      <c r="E54" s="32">
        <v>33173.69</v>
      </c>
      <c r="F54" s="32" t="s">
        <v>190</v>
      </c>
    </row>
    <row r="55" spans="2:13" ht="12.75" customHeight="1" x14ac:dyDescent="0.3">
      <c r="B55" s="35"/>
      <c r="C55" s="58" t="s">
        <v>26</v>
      </c>
      <c r="D55" s="41" t="s">
        <v>156</v>
      </c>
      <c r="E55" s="29">
        <v>33173.69</v>
      </c>
      <c r="F55" s="29" t="s">
        <v>190</v>
      </c>
    </row>
    <row r="56" spans="2:13" ht="12.75" customHeight="1" x14ac:dyDescent="0.3">
      <c r="B56" s="35" t="s">
        <v>37</v>
      </c>
      <c r="C56" s="58"/>
      <c r="D56" s="48" t="s">
        <v>157</v>
      </c>
      <c r="E56" s="32">
        <v>-15806.3</v>
      </c>
      <c r="F56" s="32">
        <v>-28176.880000000001</v>
      </c>
    </row>
    <row r="57" spans="2:13" ht="12.75" customHeight="1" x14ac:dyDescent="0.3">
      <c r="B57" s="35" t="s">
        <v>38</v>
      </c>
      <c r="C57" s="58"/>
      <c r="D57" s="48" t="s">
        <v>158</v>
      </c>
      <c r="E57" s="27">
        <v>710150.89</v>
      </c>
      <c r="F57" s="27">
        <v>-412582.65</v>
      </c>
    </row>
    <row r="58" spans="2:13" ht="12.75" customHeight="1" x14ac:dyDescent="0.3">
      <c r="B58" s="35"/>
      <c r="C58" s="58"/>
      <c r="D58" s="48"/>
      <c r="E58" s="27"/>
      <c r="F58" s="27"/>
    </row>
    <row r="59" spans="2:13" ht="12.75" customHeight="1" x14ac:dyDescent="0.3">
      <c r="B59" s="35" t="s">
        <v>24</v>
      </c>
      <c r="C59" s="58"/>
      <c r="D59" s="48" t="s">
        <v>159</v>
      </c>
      <c r="E59" s="27">
        <v>-863433.08</v>
      </c>
      <c r="F59" s="27">
        <v>4019487.23</v>
      </c>
    </row>
    <row r="60" spans="2:13" ht="12.75" customHeight="1" x14ac:dyDescent="0.3">
      <c r="B60" s="35"/>
      <c r="C60" s="58"/>
      <c r="D60" s="41" t="s">
        <v>160</v>
      </c>
      <c r="E60" s="29"/>
      <c r="F60" s="29">
        <v>-18998.259999999998</v>
      </c>
    </row>
    <row r="61" spans="2:13" ht="12.75" customHeight="1" x14ac:dyDescent="0.3">
      <c r="B61" s="35" t="s">
        <v>39</v>
      </c>
      <c r="C61" s="58"/>
      <c r="D61" s="48" t="s">
        <v>161</v>
      </c>
      <c r="E61" s="27">
        <v>-863433.08</v>
      </c>
      <c r="F61" s="27">
        <v>4000488.97</v>
      </c>
    </row>
    <row r="62" spans="2:13" s="81" customFormat="1" ht="12.75" customHeight="1" x14ac:dyDescent="0.3">
      <c r="B62" s="35"/>
      <c r="C62" s="58"/>
      <c r="D62" s="48"/>
      <c r="E62" s="29"/>
      <c r="F62" s="29"/>
      <c r="H62" s="2"/>
      <c r="I62" s="2"/>
      <c r="J62" s="2"/>
      <c r="K62" s="2"/>
      <c r="L62" s="2"/>
      <c r="M62" s="2"/>
    </row>
    <row r="63" spans="2:13" s="81" customFormat="1" ht="13.5" hidden="1" customHeight="1" x14ac:dyDescent="0.3">
      <c r="B63" s="82"/>
      <c r="C63" s="58"/>
      <c r="D63" s="48" t="s">
        <v>162</v>
      </c>
      <c r="E63" s="29">
        <v>-863433.08</v>
      </c>
      <c r="F63" s="29">
        <v>4000488.97</v>
      </c>
      <c r="H63" s="2"/>
      <c r="I63" s="2"/>
      <c r="J63" s="2"/>
      <c r="K63" s="2"/>
      <c r="L63" s="2"/>
      <c r="M63" s="2"/>
    </row>
    <row r="64" spans="2:13" s="42" customFormat="1" hidden="1" x14ac:dyDescent="0.3">
      <c r="B64" s="35"/>
      <c r="C64" s="58"/>
      <c r="D64" s="41" t="s">
        <v>163</v>
      </c>
      <c r="E64" s="93"/>
      <c r="F64" s="93"/>
      <c r="H64" s="2"/>
      <c r="I64" s="2"/>
      <c r="J64" s="2"/>
      <c r="K64" s="2"/>
      <c r="L64" s="2"/>
      <c r="M64" s="2"/>
    </row>
    <row r="65" spans="1:6" x14ac:dyDescent="0.3">
      <c r="B65" s="49" t="s">
        <v>40</v>
      </c>
      <c r="C65" s="70"/>
      <c r="D65" s="91" t="s">
        <v>164</v>
      </c>
      <c r="E65" s="94">
        <v>-863433.08</v>
      </c>
      <c r="F65" s="94">
        <v>4000488.97</v>
      </c>
    </row>
    <row r="66" spans="1:6" x14ac:dyDescent="0.3">
      <c r="A66" s="36"/>
      <c r="B66" s="41"/>
      <c r="C66" s="2"/>
      <c r="E66" s="83"/>
      <c r="F66" s="83"/>
    </row>
    <row r="67" spans="1:6" x14ac:dyDescent="0.3">
      <c r="C67" s="41"/>
      <c r="D67" s="41"/>
      <c r="E67" s="84"/>
      <c r="F67" s="85"/>
    </row>
    <row r="68" spans="1:6" ht="15" customHeight="1" x14ac:dyDescent="0.3">
      <c r="B68" s="48"/>
      <c r="C68" s="41"/>
      <c r="D68" s="41"/>
      <c r="E68" s="41"/>
      <c r="F68" s="41"/>
    </row>
    <row r="69" spans="1:6" x14ac:dyDescent="0.3">
      <c r="C69" s="40"/>
      <c r="D69" s="40"/>
      <c r="E69" s="40"/>
      <c r="F69" s="40"/>
    </row>
    <row r="70" spans="1:6" x14ac:dyDescent="0.3">
      <c r="B70" s="86"/>
      <c r="D70" s="87"/>
      <c r="E70" s="88"/>
      <c r="F70" s="89"/>
    </row>
  </sheetData>
  <mergeCells count="3">
    <mergeCell ref="B1:F1"/>
    <mergeCell ref="B2:F2"/>
    <mergeCell ref="B3:F3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ColWidth="9.1796875" defaultRowHeight="12.5" x14ac:dyDescent="0.25"/>
  <cols>
    <col min="1" max="1" width="39.1796875" style="3" bestFit="1" customWidth="1"/>
    <col min="2" max="2" width="10.54296875" style="4" bestFit="1" customWidth="1"/>
    <col min="3" max="7" width="9.1796875" style="3"/>
    <col min="8" max="8" width="42.1796875" style="3" bestFit="1" customWidth="1"/>
    <col min="9" max="10" width="10.26953125" style="3" bestFit="1" customWidth="1"/>
    <col min="11" max="16384" width="9.1796875" style="3"/>
  </cols>
  <sheetData>
    <row r="4" spans="1:12" x14ac:dyDescent="0.25">
      <c r="D4" s="3" t="s">
        <v>43</v>
      </c>
      <c r="E4" s="4">
        <f>+PiG!E37</f>
        <v>-149174.76</v>
      </c>
    </row>
    <row r="5" spans="1:12" x14ac:dyDescent="0.25">
      <c r="A5" s="5" t="s">
        <v>44</v>
      </c>
      <c r="B5" s="6">
        <f>338315.92-B10</f>
        <v>378884.53000000026</v>
      </c>
      <c r="E5" s="7">
        <f>+SUM(B8)</f>
        <v>163888.74</v>
      </c>
      <c r="G5" s="8">
        <f>+E4+G6</f>
        <v>-181453.43</v>
      </c>
    </row>
    <row r="6" spans="1:12" x14ac:dyDescent="0.25">
      <c r="A6" s="9" t="s">
        <v>165</v>
      </c>
      <c r="B6" s="10">
        <v>-214995.79</v>
      </c>
      <c r="G6" s="7">
        <v>-32278.67</v>
      </c>
    </row>
    <row r="7" spans="1:12" x14ac:dyDescent="0.25">
      <c r="E7" s="4">
        <f>+SUM(E4:E5)</f>
        <v>14713.979999999981</v>
      </c>
    </row>
    <row r="8" spans="1:12" x14ac:dyDescent="0.25">
      <c r="A8" s="3" t="s">
        <v>45</v>
      </c>
      <c r="B8" s="4">
        <v>163888.74</v>
      </c>
      <c r="I8" s="3" t="s">
        <v>166</v>
      </c>
      <c r="J8" s="3" t="s">
        <v>46</v>
      </c>
      <c r="K8" s="3" t="s">
        <v>167</v>
      </c>
    </row>
    <row r="10" spans="1:12" x14ac:dyDescent="0.25">
      <c r="A10" s="3" t="s">
        <v>47</v>
      </c>
      <c r="B10" s="4">
        <v>-40568.610000000248</v>
      </c>
      <c r="H10" s="3" t="e">
        <f>+#REF!</f>
        <v>#REF!</v>
      </c>
      <c r="I10" s="4">
        <v>-1008204.6399999997</v>
      </c>
      <c r="J10" s="4">
        <f>+K10-I10</f>
        <v>1172093.3799999997</v>
      </c>
      <c r="K10" s="4">
        <f>+B8</f>
        <v>163888.74</v>
      </c>
      <c r="L10" s="3" t="s">
        <v>48</v>
      </c>
    </row>
    <row r="11" spans="1:12" x14ac:dyDescent="0.25">
      <c r="H11" s="3" t="e">
        <f>+#REF!</f>
        <v>#REF!</v>
      </c>
      <c r="I11" s="4"/>
      <c r="J11" s="4">
        <f>-J10-K12</f>
        <v>-957097.58999999962</v>
      </c>
      <c r="K11" s="4">
        <f>+B5</f>
        <v>378884.53000000026</v>
      </c>
    </row>
    <row r="12" spans="1:12" x14ac:dyDescent="0.25">
      <c r="H12" s="3" t="e">
        <f>+#REF!</f>
        <v>#REF!</v>
      </c>
      <c r="I12" s="4"/>
      <c r="J12" s="4">
        <f>+K12</f>
        <v>-214995.79</v>
      </c>
      <c r="K12" s="4">
        <f>+B6</f>
        <v>-214995.79</v>
      </c>
    </row>
    <row r="13" spans="1:12" x14ac:dyDescent="0.25">
      <c r="A13" s="11" t="s">
        <v>9</v>
      </c>
      <c r="B13" s="12" t="s">
        <v>10</v>
      </c>
      <c r="C13" s="12"/>
      <c r="D13" s="12"/>
      <c r="E13" s="12" t="s">
        <v>0</v>
      </c>
    </row>
    <row r="14" spans="1:12" x14ac:dyDescent="0.25">
      <c r="A14" s="13">
        <v>655000</v>
      </c>
      <c r="B14" s="14" t="s">
        <v>168</v>
      </c>
      <c r="C14" s="14"/>
      <c r="D14" s="14"/>
      <c r="E14" s="15">
        <v>1172833.8999999999</v>
      </c>
      <c r="J14" s="4">
        <f>+SUM(J10:J12)</f>
        <v>0</v>
      </c>
      <c r="K14" s="4"/>
    </row>
    <row r="15" spans="1:12" x14ac:dyDescent="0.25">
      <c r="A15" s="16">
        <v>694080</v>
      </c>
      <c r="B15" s="1" t="s">
        <v>169</v>
      </c>
      <c r="C15" s="1"/>
      <c r="D15" s="1"/>
      <c r="E15" s="17">
        <v>495311.31000000029</v>
      </c>
    </row>
    <row r="16" spans="1:12" x14ac:dyDescent="0.25">
      <c r="A16" s="16">
        <v>695080</v>
      </c>
      <c r="B16" s="1" t="s">
        <v>170</v>
      </c>
      <c r="C16" s="1"/>
      <c r="D16" s="1"/>
      <c r="E16" s="18">
        <v>66409.240000000005</v>
      </c>
    </row>
    <row r="17" spans="1:5" x14ac:dyDescent="0.25">
      <c r="A17" s="19">
        <v>794080</v>
      </c>
      <c r="B17" s="20" t="s">
        <v>171</v>
      </c>
      <c r="C17" s="20"/>
      <c r="D17" s="20"/>
      <c r="E17" s="17">
        <f>+VLOOKUP(A17,'[26]SyS Comparativo (2)'!$E$7:$G$408,3,9)</f>
        <v>-1504256.47</v>
      </c>
    </row>
    <row r="18" spans="1:5" x14ac:dyDescent="0.25">
      <c r="A18" s="21">
        <v>795000</v>
      </c>
      <c r="B18" s="22" t="s">
        <v>172</v>
      </c>
      <c r="C18" s="22"/>
      <c r="D18" s="22"/>
      <c r="E18" s="23">
        <f>+VLOOKUP(A18,'[26]SyS Comparativo (2)'!$E$7:$G$408,3,9)</f>
        <v>-98687.91</v>
      </c>
    </row>
    <row r="19" spans="1:5" x14ac:dyDescent="0.25">
      <c r="A19" s="24"/>
      <c r="B19" s="24" t="s">
        <v>42</v>
      </c>
      <c r="C19" s="24"/>
      <c r="D19" s="24"/>
      <c r="E19" s="25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Balance</vt:lpstr>
      <vt:lpstr>PiG</vt:lpstr>
      <vt:lpstr>Provisiones Asientos</vt:lpstr>
      <vt:lpstr>Balance!_1Àrea_d_impressió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dcterms:created xsi:type="dcterms:W3CDTF">2017-04-03T19:14:58Z</dcterms:created>
  <dcterms:modified xsi:type="dcterms:W3CDTF">2022-05-31T09:10:45Z</dcterms:modified>
</cp:coreProperties>
</file>