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19_pendent traduccio CCAA\Castellà\"/>
    </mc:Choice>
  </mc:AlternateContent>
  <bookViews>
    <workbookView xWindow="0" yWindow="0" windowWidth="19200" windowHeight="10395" activeTab="1"/>
  </bookViews>
  <sheets>
    <sheet name="Balance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Balance!$C$1:$G$61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PiG!$A$1:$F$66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17" i="6"/>
  <c r="E19" i="6" s="1"/>
  <c r="K12" i="6"/>
  <c r="J12" i="6" s="1"/>
  <c r="H12" i="6"/>
  <c r="H11" i="6"/>
  <c r="K10" i="6"/>
  <c r="J10" i="6" s="1"/>
  <c r="H10" i="6"/>
  <c r="E5" i="6"/>
  <c r="B5" i="6"/>
  <c r="K11" i="6" s="1"/>
  <c r="E4" i="6"/>
  <c r="G5" i="6" l="1"/>
  <c r="E7" i="6"/>
  <c r="J11" i="6"/>
  <c r="J14" i="6" l="1"/>
</calcChain>
</file>

<file path=xl/sharedStrings.xml><?xml version="1.0" encoding="utf-8"?>
<sst xmlns="http://schemas.openxmlformats.org/spreadsheetml/2006/main" count="279" uniqueCount="190">
  <si>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</si>
  <si>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</si>
  <si>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</si>
  <si>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</si>
  <si>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</si>
  <si>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</si>
  <si>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</si>
  <si>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</si>
  <si>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</si>
  <si>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</si>
  <si>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</si>
  <si>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</si>
  <si>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</si>
  <si>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</si>
  <si>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</si>
  <si>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</si>
  <si>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</si>
  <si>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</si>
  <si>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</si>
  <si>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</si>
  <si>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</si>
  <si>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</si>
  <si>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</si>
  <si>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</si>
  <si>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</si>
  <si>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</si>
  <si>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</si>
  <si>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</si>
  <si>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</si>
  <si>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</si>
  <si>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</si>
  <si>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</si>
  <si>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</si>
  <si>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</si>
  <si>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</si>
  <si>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</si>
  <si>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</si>
  <si>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</si>
  <si>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</si>
  <si>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</si>
  <si>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</si>
  <si>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</si>
  <si>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 xml:space="preserve">4. </t>
  </si>
  <si>
    <t>Total</t>
  </si>
  <si>
    <t>Total s/PL</t>
  </si>
  <si>
    <t>Movimiento que proviene de PL</t>
  </si>
  <si>
    <t>Impacto en PL S/Contabilidad</t>
  </si>
  <si>
    <t>Reclass</t>
  </si>
  <si>
    <t>Diferencia</t>
  </si>
  <si>
    <t>gasto</t>
  </si>
  <si>
    <t>(euros)</t>
  </si>
  <si>
    <t>ACTIVO</t>
  </si>
  <si>
    <t>ACTIVO NO CORRIENTE</t>
  </si>
  <si>
    <t>Inmovilizado intangible</t>
  </si>
  <si>
    <t>Patentes, licencias, marcas y similares</t>
  </si>
  <si>
    <t>Fondo de comercio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</si>
  <si>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</si>
  <si>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</si>
  <si>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</si>
  <si>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</si>
  <si>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</si>
  <si>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</si>
  <si>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</si>
  <si>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</si>
  <si>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</si>
  <si>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</si>
  <si>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</si>
  <si>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</si>
  <si>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</si>
  <si>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</si>
  <si>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</si>
  <si>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</si>
  <si>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</si>
  <si>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</si>
  <si>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</si>
  <si>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</si>
  <si>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</si>
  <si>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</si>
  <si>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</si>
  <si>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</si>
  <si>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</si>
  <si>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</si>
  <si>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IV. Inversiones en entidades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</si>
  <si>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</si>
  <si>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</si>
  <si>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</si>
  <si>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</si>
  <si>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TOTAL ACTIVO</t>
  </si>
  <si>
    <t>PASIVO</t>
  </si>
  <si>
    <t>PATRIMONIO NETO</t>
  </si>
  <si>
    <t>FONDOS PROPIOS</t>
  </si>
  <si>
    <t>Fondo dotacional</t>
  </si>
  <si>
    <t>Fondos dotacionales</t>
  </si>
  <si>
    <t>Excedentes de ejercicios anteriores</t>
  </si>
  <si>
    <t>Remanente</t>
  </si>
  <si>
    <t>Resultados negativos de ejercicios anteriores</t>
  </si>
  <si>
    <t>Excedentes pendientes de aplicación en actividades estatutarias</t>
  </si>
  <si>
    <t>Excedentes del ejercicio</t>
  </si>
  <si>
    <t>AJUSTES POR CAMBIOS DE VALOR</t>
  </si>
  <si>
    <t xml:space="preserve"> Activos financieros disponibles para la venta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</si>
  <si>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</si>
  <si>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</si>
  <si>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</si>
  <si>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</si>
  <si>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</si>
  <si>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</si>
  <si>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</si>
  <si>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</si>
  <si>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Otros pasivos financieros</t>
  </si>
  <si>
    <t>PASIVO CORRIENTE</t>
  </si>
  <si>
    <t>Deudas a corto plazo</t>
  </si>
  <si>
    <t>Deudas con entidades de crédito</t>
  </si>
  <si>
    <t>Deudas con empresas del grupo y empresas asociadas a corto plazo</t>
  </si>
  <si>
    <t>Proveedores de inmovilizado, entidades del grupo y asociadas</t>
  </si>
  <si>
    <t>Otras deudas con entidades del grupo y asociadas</t>
  </si>
  <si>
    <t>Acreedores comerciales y otras cuentas por pagar</t>
  </si>
  <si>
    <t>Proveedores</t>
  </si>
  <si>
    <t>Proveedores, empresas del grupo y asociadas</t>
  </si>
  <si>
    <t>Otras deudas con las administraciones públicas</t>
  </si>
  <si>
    <t>Anticipos de usuarios</t>
  </si>
  <si>
    <t>TOTAL PATRIMONIO NETO Y PASIVO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</si>
  <si>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</si>
  <si>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</si>
  <si>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</si>
  <si>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</si>
  <si>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</si>
  <si>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</si>
  <si>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</si>
  <si>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</si>
  <si>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</si>
  <si>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</si>
  <si>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</si>
  <si>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</si>
  <si>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</si>
  <si>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</si>
  <si>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</si>
  <si>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</si>
  <si>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</si>
  <si>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</si>
  <si>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</si>
  <si>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</si>
  <si>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</si>
  <si>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</si>
  <si>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</si>
  <si>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</si>
  <si>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</si>
  <si>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</si>
  <si>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</si>
  <si>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</si>
  <si>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</si>
  <si>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</si>
  <si>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Amortización de GECSA</t>
  </si>
  <si>
    <t>Amortización del fondo de comercio</t>
  </si>
  <si>
    <t>Subvenciones, donaciones y legados traspasados ​​al resultado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</si>
  <si>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</si>
  <si>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</si>
  <si>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</si>
  <si>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</si>
  <si>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</si>
  <si>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empresas del grupo y asociadas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</si>
  <si>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</si>
  <si>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</si>
  <si>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</si>
  <si>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</si>
  <si>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</si>
  <si>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</si>
  <si>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</si>
  <si>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</si>
  <si>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>OPERACIONES INTERRUMPIDAS</t>
  </si>
  <si>
    <t>Resultado del ejercicio procedente de operaciones interrumpidas neto de impuestos</t>
  </si>
  <si>
    <t xml:space="preserve">RESULTADO DEL EJERCICIO </t>
  </si>
  <si>
    <t>Movimiento que procede de periodificaciones</t>
  </si>
  <si>
    <t>Total importe EFE</t>
  </si>
  <si>
    <t>Importe final</t>
  </si>
  <si>
    <t>PÉRDIDAS CRÉDITOS INCO</t>
  </si>
  <si>
    <t>PÉRDIDAS DETERIORO CRE</t>
  </si>
  <si>
    <t>DOTACIÓN PROV OP COME</t>
  </si>
  <si>
    <t>REVERSIÓN DETERIORO DE</t>
  </si>
  <si>
    <t>EXCESO DE PROVISIONES</t>
  </si>
  <si>
    <t>BALANCE DE SITUACIÓN A 31 DE DICIEMBRE DE 2018</t>
  </si>
  <si>
    <t>Créditos a entidades largo plazo</t>
  </si>
  <si>
    <t>Obligaciones por prestaciones a l/p personal</t>
  </si>
  <si>
    <t xml:space="preserve">1. </t>
  </si>
  <si>
    <t>Deudas l/p con entidades de crédito</t>
  </si>
  <si>
    <t>Provisiones a c/p</t>
  </si>
  <si>
    <t>Exercici</t>
  </si>
  <si>
    <t>CUENTA DE PÉRDIDAS Y GANANCIAS A 31 DE DICIEMBRE DE 2018</t>
  </si>
  <si>
    <t>*</t>
  </si>
  <si>
    <t>Importes reexpresados de acuerdo con lo que se detalla en la norma de valoración 2.4. Comparación de la información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</si>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</sst>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_);\(#,###\)"/>
    <numFmt numFmtId="165" formatCode="#,##0.00\ ;\(#,##0.00\);\-"/>
    <numFmt numFmtId="166" formatCode="#,##0\ ;\(#,##0\);\-"/>
    <numFmt numFmtId="167" formatCode="#,##0;[Red]\-#,##0"/>
    <numFmt numFmtId="168" formatCode="_ * #,##0.00_ ;_ * \-#,##0.00_ ;_ * &quot;-&quot;??_ ;_ @_ "/>
    <numFmt numFmtId="169" formatCode="#,###.00_);\(#,###.00\)"/>
    <numFmt numFmtId="170" formatCode="#,##0.0000\ ;\(#,##0.0000\);\-"/>
    <numFmt numFmtId="171" formatCode="#,###.00;\(#,###.00\);\-"/>
    <numFmt numFmtId="172" formatCode="#,##0.00\ ;\(#,##0.00\)\ ;\-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8"/>
      <name val="Book Antiqua"/>
      <family val="1"/>
    </font>
    <font>
      <b/>
      <sz val="8"/>
      <name val="Book Antiqua"/>
      <family val="1"/>
    </font>
    <font>
      <i/>
      <sz val="8"/>
      <color theme="0" tint="-0.499984740745262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"/>
      <name val="Book Antiqua"/>
      <family val="1"/>
    </font>
    <font>
      <sz val="9"/>
      <name val="Book Antiqua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9"/>
      <name val="Arial"/>
      <family val="2"/>
    </font>
    <font>
      <strike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1" fillId="0" borderId="0"/>
  </cellStyleXfs>
  <cellXfs count="153">
    <xf numFmtId="0" fontId="0" fillId="0" borderId="0" xfId="0"/>
    <xf numFmtId="0" fontId="3" fillId="0" borderId="0" xfId="1" applyFont="1" applyBorder="1"/>
    <xf numFmtId="164" fontId="3" fillId="2" borderId="0" xfId="1" applyNumberFormat="1" applyFont="1" applyFill="1" applyBorder="1"/>
    <xf numFmtId="165" fontId="3" fillId="2" borderId="0" xfId="1" applyNumberFormat="1" applyFont="1" applyFill="1" applyBorder="1"/>
    <xf numFmtId="164" fontId="4" fillId="2" borderId="4" xfId="1" applyNumberFormat="1" applyFont="1" applyFill="1" applyBorder="1"/>
    <xf numFmtId="164" fontId="4" fillId="2" borderId="0" xfId="1" applyNumberFormat="1" applyFont="1" applyFill="1" applyBorder="1"/>
    <xf numFmtId="165" fontId="3" fillId="2" borderId="5" xfId="1" applyNumberFormat="1" applyFont="1" applyFill="1" applyBorder="1"/>
    <xf numFmtId="166" fontId="3" fillId="2" borderId="10" xfId="1" applyNumberFormat="1" applyFont="1" applyFill="1" applyBorder="1"/>
    <xf numFmtId="165" fontId="3" fillId="2" borderId="5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/>
    <xf numFmtId="165" fontId="3" fillId="2" borderId="5" xfId="1" applyNumberFormat="1" applyFont="1" applyFill="1" applyBorder="1" applyAlignment="1"/>
    <xf numFmtId="164" fontId="8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165" fontId="3" fillId="2" borderId="5" xfId="1" applyNumberFormat="1" applyFont="1" applyFill="1" applyBorder="1" applyAlignment="1">
      <alignment horizontal="center"/>
    </xf>
    <xf numFmtId="164" fontId="4" fillId="2" borderId="10" xfId="1" applyNumberFormat="1" applyFont="1" applyFill="1" applyBorder="1"/>
    <xf numFmtId="164" fontId="3" fillId="2" borderId="10" xfId="1" applyNumberFormat="1" applyFont="1" applyFill="1" applyBorder="1"/>
    <xf numFmtId="166" fontId="10" fillId="2" borderId="0" xfId="1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164" fontId="12" fillId="2" borderId="0" xfId="1" applyNumberFormat="1" applyFont="1" applyFill="1"/>
    <xf numFmtId="164" fontId="13" fillId="2" borderId="0" xfId="1" applyNumberFormat="1" applyFont="1" applyFill="1"/>
    <xf numFmtId="164" fontId="14" fillId="2" borderId="0" xfId="1" applyNumberFormat="1" applyFont="1" applyFill="1"/>
    <xf numFmtId="164" fontId="2" fillId="2" borderId="0" xfId="1" applyNumberFormat="1" applyFont="1" applyFill="1"/>
    <xf numFmtId="164" fontId="14" fillId="2" borderId="0" xfId="1" applyNumberFormat="1" applyFont="1" applyFill="1" applyAlignment="1">
      <alignment horizontal="right"/>
    </xf>
    <xf numFmtId="164" fontId="13" fillId="2" borderId="1" xfId="1" applyNumberFormat="1" applyFont="1" applyFill="1" applyBorder="1"/>
    <xf numFmtId="164" fontId="14" fillId="2" borderId="2" xfId="1" applyNumberFormat="1" applyFont="1" applyFill="1" applyBorder="1"/>
    <xf numFmtId="164" fontId="13" fillId="2" borderId="3" xfId="1" applyNumberFormat="1" applyFont="1" applyFill="1" applyBorder="1" applyAlignment="1">
      <alignment horizontal="center"/>
    </xf>
    <xf numFmtId="164" fontId="13" fillId="2" borderId="11" xfId="1" applyNumberFormat="1" applyFont="1" applyFill="1" applyBorder="1"/>
    <xf numFmtId="164" fontId="14" fillId="2" borderId="12" xfId="1" applyNumberFormat="1" applyFont="1" applyFill="1" applyBorder="1"/>
    <xf numFmtId="164" fontId="13" fillId="2" borderId="12" xfId="1" applyNumberFormat="1" applyFont="1" applyFill="1" applyBorder="1" applyAlignment="1">
      <alignment horizontal="center"/>
    </xf>
    <xf numFmtId="1" fontId="13" fillId="2" borderId="15" xfId="1" applyNumberFormat="1" applyFont="1" applyFill="1" applyBorder="1" applyAlignment="1">
      <alignment horizontal="center"/>
    </xf>
    <xf numFmtId="164" fontId="13" fillId="2" borderId="4" xfId="1" applyNumberFormat="1" applyFont="1" applyFill="1" applyBorder="1"/>
    <xf numFmtId="164" fontId="14" fillId="2" borderId="0" xfId="1" applyNumberFormat="1" applyFont="1" applyFill="1" applyBorder="1"/>
    <xf numFmtId="164" fontId="4" fillId="2" borderId="5" xfId="1" applyNumberFormat="1" applyFont="1" applyFill="1" applyBorder="1" applyAlignment="1">
      <alignment horizontal="center"/>
    </xf>
    <xf numFmtId="164" fontId="9" fillId="2" borderId="0" xfId="1" applyNumberFormat="1" applyFont="1" applyFill="1"/>
    <xf numFmtId="164" fontId="8" fillId="2" borderId="0" xfId="1" applyNumberFormat="1" applyFont="1" applyFill="1"/>
    <xf numFmtId="164" fontId="4" fillId="2" borderId="11" xfId="1" applyNumberFormat="1" applyFont="1" applyFill="1" applyBorder="1"/>
    <xf numFmtId="164" fontId="3" fillId="2" borderId="12" xfId="1" applyNumberFormat="1" applyFont="1" applyFill="1" applyBorder="1"/>
    <xf numFmtId="164" fontId="17" fillId="2" borderId="0" xfId="1" applyNumberFormat="1" applyFont="1" applyFill="1" applyBorder="1"/>
    <xf numFmtId="170" fontId="14" fillId="2" borderId="0" xfId="1" applyNumberFormat="1" applyFont="1" applyFill="1"/>
    <xf numFmtId="164" fontId="18" fillId="2" borderId="0" xfId="1" applyNumberFormat="1" applyFont="1" applyFill="1"/>
    <xf numFmtId="164" fontId="19" fillId="2" borderId="0" xfId="1" applyNumberFormat="1" applyFont="1" applyFill="1"/>
    <xf numFmtId="164" fontId="13" fillId="2" borderId="2" xfId="1" applyNumberFormat="1" applyFont="1" applyFill="1" applyBorder="1" applyAlignment="1">
      <alignment horizontal="right"/>
    </xf>
    <xf numFmtId="164" fontId="13" fillId="2" borderId="12" xfId="1" applyNumberFormat="1" applyFont="1" applyFill="1" applyBorder="1" applyAlignment="1">
      <alignment horizontal="right"/>
    </xf>
    <xf numFmtId="164" fontId="14" fillId="2" borderId="2" xfId="1" applyNumberFormat="1" applyFont="1" applyFill="1" applyBorder="1" applyAlignment="1">
      <alignment horizontal="right"/>
    </xf>
    <xf numFmtId="10" fontId="12" fillId="2" borderId="0" xfId="1" applyNumberFormat="1" applyFon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164" fontId="4" fillId="2" borderId="12" xfId="1" applyNumberFormat="1" applyFont="1" applyFill="1" applyBorder="1"/>
    <xf numFmtId="164" fontId="3" fillId="2" borderId="12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" fontId="4" fillId="2" borderId="15" xfId="1" applyNumberFormat="1" applyFont="1" applyFill="1" applyBorder="1" applyAlignment="1">
      <alignment horizontal="center"/>
    </xf>
    <xf numFmtId="165" fontId="4" fillId="2" borderId="5" xfId="1" applyNumberFormat="1" applyFont="1" applyFill="1" applyBorder="1"/>
    <xf numFmtId="9" fontId="3" fillId="2" borderId="0" xfId="6" applyFont="1" applyFill="1"/>
    <xf numFmtId="4" fontId="3" fillId="2" borderId="0" xfId="1" applyNumberFormat="1" applyFont="1" applyFill="1" applyAlignment="1">
      <alignment horizontal="right" vertical="center"/>
    </xf>
    <xf numFmtId="10" fontId="3" fillId="2" borderId="0" xfId="1" applyNumberFormat="1" applyFont="1" applyFill="1"/>
    <xf numFmtId="166" fontId="8" fillId="2" borderId="0" xfId="1" applyNumberFormat="1" applyFont="1" applyFill="1"/>
    <xf numFmtId="0" fontId="6" fillId="2" borderId="0" xfId="7" applyFont="1" applyFill="1"/>
    <xf numFmtId="169" fontId="3" fillId="2" borderId="0" xfId="1" applyNumberFormat="1" applyFont="1" applyFill="1"/>
    <xf numFmtId="4" fontId="14" fillId="2" borderId="0" xfId="1" applyNumberFormat="1" applyFont="1" applyFill="1" applyBorder="1" applyAlignment="1">
      <alignment horizontal="right" vertical="center" wrapText="1"/>
    </xf>
    <xf numFmtId="165" fontId="4" fillId="2" borderId="8" xfId="1" applyNumberFormat="1" applyFont="1" applyFill="1" applyBorder="1" applyAlignment="1"/>
    <xf numFmtId="164" fontId="4" fillId="2" borderId="0" xfId="1" applyNumberFormat="1" applyFont="1" applyFill="1" applyAlignment="1"/>
    <xf numFmtId="164" fontId="9" fillId="2" borderId="0" xfId="1" applyNumberFormat="1" applyFont="1" applyFill="1" applyAlignment="1"/>
    <xf numFmtId="164" fontId="4" fillId="2" borderId="4" xfId="1" applyNumberFormat="1" applyFont="1" applyFill="1" applyBorder="1" applyAlignment="1"/>
    <xf numFmtId="165" fontId="3" fillId="2" borderId="15" xfId="1" applyNumberFormat="1" applyFont="1" applyFill="1" applyBorder="1" applyAlignment="1">
      <alignment horizontal="center"/>
    </xf>
    <xf numFmtId="164" fontId="4" fillId="2" borderId="13" xfId="1" applyNumberFormat="1" applyFont="1" applyFill="1" applyBorder="1"/>
    <xf numFmtId="165" fontId="4" fillId="2" borderId="15" xfId="1" applyNumberFormat="1" applyFont="1" applyFill="1" applyBorder="1" applyAlignment="1">
      <alignment horizontal="right"/>
    </xf>
    <xf numFmtId="164" fontId="8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Continuous"/>
    </xf>
    <xf numFmtId="4" fontId="3" fillId="2" borderId="0" xfId="1" applyNumberFormat="1" applyFont="1" applyFill="1" applyAlignment="1">
      <alignment horizontal="center"/>
    </xf>
    <xf numFmtId="169" fontId="3" fillId="2" borderId="0" xfId="1" applyNumberFormat="1" applyFont="1" applyFill="1" applyAlignment="1">
      <alignment horizontal="center"/>
    </xf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20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20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4" fontId="17" fillId="2" borderId="0" xfId="1" applyNumberFormat="1" applyFont="1" applyFill="1" applyAlignment="1">
      <alignment horizontal="left"/>
    </xf>
    <xf numFmtId="4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/>
    <xf numFmtId="164" fontId="14" fillId="2" borderId="3" xfId="1" applyNumberFormat="1" applyFont="1" applyFill="1" applyBorder="1"/>
    <xf numFmtId="171" fontId="13" fillId="2" borderId="8" xfId="1" applyNumberFormat="1" applyFont="1" applyFill="1" applyBorder="1" applyAlignment="1">
      <alignment horizontal="right"/>
    </xf>
    <xf numFmtId="171" fontId="13" fillId="2" borderId="3" xfId="2" applyNumberFormat="1" applyFont="1" applyFill="1" applyBorder="1" applyAlignment="1">
      <alignment horizontal="right"/>
    </xf>
    <xf numFmtId="171" fontId="14" fillId="2" borderId="5" xfId="1" applyNumberFormat="1" applyFont="1" applyFill="1" applyBorder="1" applyAlignment="1">
      <alignment horizontal="right"/>
    </xf>
    <xf numFmtId="171" fontId="13" fillId="2" borderId="5" xfId="2" applyNumberFormat="1" applyFont="1" applyFill="1" applyBorder="1" applyAlignment="1">
      <alignment horizontal="right"/>
    </xf>
    <xf numFmtId="171" fontId="14" fillId="2" borderId="5" xfId="2" applyNumberFormat="1" applyFont="1" applyFill="1" applyBorder="1" applyAlignment="1">
      <alignment horizontal="right"/>
    </xf>
    <xf numFmtId="171" fontId="13" fillId="2" borderId="5" xfId="1" applyNumberFormat="1" applyFont="1" applyFill="1" applyBorder="1" applyAlignment="1">
      <alignment horizontal="right"/>
    </xf>
    <xf numFmtId="171" fontId="14" fillId="2" borderId="15" xfId="2" applyNumberFormat="1" applyFont="1" applyFill="1" applyBorder="1" applyAlignment="1">
      <alignment horizontal="right"/>
    </xf>
    <xf numFmtId="171" fontId="13" fillId="2" borderId="8" xfId="1" applyNumberFormat="1" applyFont="1" applyFill="1" applyBorder="1" applyAlignment="1">
      <alignment horizontal="right" vertical="center"/>
    </xf>
    <xf numFmtId="0" fontId="13" fillId="2" borderId="15" xfId="1" applyFont="1" applyFill="1" applyBorder="1" applyAlignment="1">
      <alignment horizontal="center"/>
    </xf>
    <xf numFmtId="164" fontId="14" fillId="2" borderId="5" xfId="1" applyNumberFormat="1" applyFont="1" applyFill="1" applyBorder="1"/>
    <xf numFmtId="172" fontId="13" fillId="2" borderId="8" xfId="1" applyNumberFormat="1" applyFont="1" applyFill="1" applyBorder="1"/>
    <xf numFmtId="172" fontId="13" fillId="2" borderId="3" xfId="1" applyNumberFormat="1" applyFont="1" applyFill="1" applyBorder="1"/>
    <xf numFmtId="172" fontId="13" fillId="2" borderId="10" xfId="1" applyNumberFormat="1" applyFont="1" applyFill="1" applyBorder="1"/>
    <xf numFmtId="172" fontId="13" fillId="2" borderId="5" xfId="1" applyNumberFormat="1" applyFont="1" applyFill="1" applyBorder="1"/>
    <xf numFmtId="172" fontId="14" fillId="2" borderId="5" xfId="1" applyNumberFormat="1" applyFont="1" applyFill="1" applyBorder="1"/>
    <xf numFmtId="172" fontId="14" fillId="2" borderId="10" xfId="1" applyNumberFormat="1" applyFont="1" applyFill="1" applyBorder="1"/>
    <xf numFmtId="172" fontId="14" fillId="2" borderId="5" xfId="1" applyNumberFormat="1" applyFont="1" applyFill="1" applyBorder="1" applyAlignment="1">
      <alignment horizontal="right"/>
    </xf>
    <xf numFmtId="172" fontId="22" fillId="2" borderId="0" xfId="1" applyNumberFormat="1" applyFont="1" applyFill="1"/>
    <xf numFmtId="172" fontId="14" fillId="2" borderId="11" xfId="1" applyNumberFormat="1" applyFont="1" applyFill="1" applyBorder="1"/>
    <xf numFmtId="172" fontId="14" fillId="2" borderId="15" xfId="1" applyNumberFormat="1" applyFont="1" applyFill="1" applyBorder="1"/>
    <xf numFmtId="172" fontId="14" fillId="2" borderId="0" xfId="1" applyNumberFormat="1" applyFont="1" applyFill="1"/>
    <xf numFmtId="172" fontId="13" fillId="2" borderId="8" xfId="1" applyNumberFormat="1" applyFont="1" applyFill="1" applyBorder="1" applyAlignment="1">
      <alignment vertical="center"/>
    </xf>
    <xf numFmtId="164" fontId="19" fillId="2" borderId="0" xfId="1" applyNumberFormat="1" applyFont="1" applyFill="1" applyBorder="1"/>
    <xf numFmtId="164" fontId="13" fillId="2" borderId="2" xfId="1" applyNumberFormat="1" applyFont="1" applyFill="1" applyBorder="1"/>
    <xf numFmtId="164" fontId="18" fillId="2" borderId="0" xfId="1" applyNumberFormat="1" applyFont="1" applyFill="1" applyBorder="1"/>
    <xf numFmtId="164" fontId="14" fillId="2" borderId="9" xfId="1" applyNumberFormat="1" applyFont="1" applyFill="1" applyBorder="1"/>
    <xf numFmtId="164" fontId="13" fillId="2" borderId="0" xfId="1" applyNumberFormat="1" applyFont="1" applyFill="1" applyBorder="1"/>
    <xf numFmtId="164" fontId="13" fillId="2" borderId="0" xfId="1" applyNumberFormat="1" applyFont="1" applyFill="1" applyBorder="1" applyAlignment="1">
      <alignment horizontal="right"/>
    </xf>
    <xf numFmtId="164" fontId="13" fillId="2" borderId="10" xfId="1" applyNumberFormat="1" applyFont="1" applyFill="1" applyBorder="1"/>
    <xf numFmtId="164" fontId="14" fillId="2" borderId="0" xfId="1" applyNumberFormat="1" applyFont="1" applyFill="1" applyBorder="1" applyAlignment="1">
      <alignment horizontal="right"/>
    </xf>
    <xf numFmtId="164" fontId="14" fillId="2" borderId="10" xfId="1" applyNumberFormat="1" applyFont="1" applyFill="1" applyBorder="1"/>
    <xf numFmtId="164" fontId="18" fillId="2" borderId="4" xfId="1" applyNumberFormat="1" applyFont="1" applyFill="1" applyBorder="1"/>
    <xf numFmtId="164" fontId="19" fillId="2" borderId="0" xfId="1" applyNumberFormat="1" applyFont="1" applyFill="1" applyAlignment="1">
      <alignment horizontal="right"/>
    </xf>
    <xf numFmtId="164" fontId="24" fillId="2" borderId="0" xfId="1" applyNumberFormat="1" applyFont="1" applyFill="1" applyBorder="1"/>
    <xf numFmtId="164" fontId="13" fillId="2" borderId="10" xfId="1" applyNumberFormat="1" applyFont="1" applyFill="1" applyBorder="1" applyAlignment="1">
      <alignment horizontal="left"/>
    </xf>
    <xf numFmtId="164" fontId="14" fillId="2" borderId="10" xfId="1" applyNumberFormat="1" applyFont="1" applyFill="1" applyBorder="1" applyAlignment="1">
      <alignment horizontal="left"/>
    </xf>
    <xf numFmtId="164" fontId="14" fillId="2" borderId="13" xfId="1" applyNumberFormat="1" applyFont="1" applyFill="1" applyBorder="1"/>
    <xf numFmtId="164" fontId="13" fillId="2" borderId="6" xfId="1" applyNumberFormat="1" applyFont="1" applyFill="1" applyBorder="1" applyAlignment="1">
      <alignment vertical="center"/>
    </xf>
    <xf numFmtId="164" fontId="13" fillId="2" borderId="7" xfId="1" applyNumberFormat="1" applyFont="1" applyFill="1" applyBorder="1" applyAlignment="1">
      <alignment horizontal="right" vertical="center"/>
    </xf>
    <xf numFmtId="164" fontId="13" fillId="2" borderId="14" xfId="1" applyNumberFormat="1" applyFont="1" applyFill="1" applyBorder="1" applyAlignment="1">
      <alignment horizontal="center" vertical="center"/>
    </xf>
    <xf numFmtId="164" fontId="14" fillId="2" borderId="0" xfId="1" applyNumberFormat="1" applyFont="1" applyFill="1" applyAlignment="1">
      <alignment horizontal="centerContinuous"/>
    </xf>
    <xf numFmtId="169" fontId="14" fillId="2" borderId="0" xfId="1" applyNumberFormat="1" applyFont="1" applyFill="1"/>
    <xf numFmtId="164" fontId="12" fillId="2" borderId="0" xfId="1" applyNumberFormat="1" applyFont="1" applyFill="1" applyAlignment="1">
      <alignment horizontal="right"/>
    </xf>
    <xf numFmtId="164" fontId="13" fillId="2" borderId="0" xfId="1" applyNumberFormat="1" applyFont="1" applyFill="1" applyAlignment="1">
      <alignment horizontal="center"/>
    </xf>
    <xf numFmtId="164" fontId="23" fillId="2" borderId="0" xfId="1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4" fontId="16" fillId="2" borderId="0" xfId="1" applyNumberFormat="1" applyFont="1" applyFill="1" applyAlignment="1">
      <alignment horizontal="center"/>
    </xf>
  </cellXfs>
  <cellStyles count="11">
    <cellStyle name="Comma 2" xfId="4"/>
    <cellStyle name="Millares [0]_Modelo" xfId="3"/>
    <cellStyle name="Normal" xfId="0" builtinId="0"/>
    <cellStyle name="Normal 2" xfId="1"/>
    <cellStyle name="Normal 2 2 2" xfId="9"/>
    <cellStyle name="Normal 2 2 3" xfId="10"/>
    <cellStyle name="Normal 3" xfId="5"/>
    <cellStyle name="Normal 31 2" xfId="8"/>
    <cellStyle name="Normal 33" xfId="7"/>
    <cellStyle name="Normal_Modelo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C1:O82"/>
  <sheetViews>
    <sheetView showGridLines="0" zoomScale="80" zoomScaleNormal="80" zoomScalePageLayoutView="80" workbookViewId="0">
      <selection activeCell="G56" sqref="G56"/>
    </sheetView>
  </sheetViews>
  <sheetFormatPr defaultColWidth="11.42578125" defaultRowHeight="14.25" x14ac:dyDescent="0.3"/>
  <cols>
    <col min="1" max="1" width="2.85546875" style="43" customWidth="1"/>
    <col min="2" max="2" width="2.28515625" style="43" customWidth="1"/>
    <col min="3" max="3" width="1.28515625" style="42" customWidth="1"/>
    <col min="4" max="4" width="2.42578125" style="43" bestFit="1" customWidth="1"/>
    <col min="5" max="5" width="66.85546875" style="43" customWidth="1"/>
    <col min="6" max="7" width="17" style="43" customWidth="1"/>
    <col min="8" max="8" width="2.140625" style="43" customWidth="1"/>
    <col min="9" max="9" width="4.85546875" style="43" customWidth="1"/>
    <col min="10" max="10" width="66.85546875" style="126" customWidth="1"/>
    <col min="11" max="12" width="16.42578125" style="126" customWidth="1"/>
    <col min="13" max="13" width="11.42578125" style="126" customWidth="1"/>
    <col min="14" max="15" width="11.42578125" style="126"/>
    <col min="16" max="16384" width="11.42578125" style="43"/>
  </cols>
  <sheetData>
    <row r="1" spans="3:15" ht="13.5" x14ac:dyDescent="0.25">
      <c r="C1" s="147" t="s">
        <v>41</v>
      </c>
      <c r="D1" s="147"/>
      <c r="E1" s="147"/>
      <c r="F1" s="147"/>
      <c r="G1" s="147"/>
    </row>
    <row r="2" spans="3:15" ht="13.5" x14ac:dyDescent="0.25">
      <c r="C2" s="22"/>
      <c r="D2" s="23"/>
      <c r="E2" s="23"/>
      <c r="F2" s="23"/>
      <c r="G2" s="23"/>
    </row>
    <row r="3" spans="3:15" ht="13.5" x14ac:dyDescent="0.25">
      <c r="C3" s="148" t="s">
        <v>179</v>
      </c>
      <c r="D3" s="148"/>
      <c r="E3" s="148"/>
      <c r="F3" s="148"/>
      <c r="G3" s="148"/>
    </row>
    <row r="4" spans="3:15" ht="13.5" x14ac:dyDescent="0.25">
      <c r="C4" s="149" t="s">
        <v>50</v>
      </c>
      <c r="D4" s="149"/>
      <c r="E4" s="149"/>
      <c r="F4" s="149"/>
      <c r="G4" s="149"/>
    </row>
    <row r="5" spans="3:15" ht="13.5" x14ac:dyDescent="0.25">
      <c r="C5" s="22"/>
      <c r="D5" s="25"/>
      <c r="E5" s="23"/>
      <c r="F5" s="23"/>
      <c r="G5" s="23"/>
      <c r="H5" s="23"/>
      <c r="I5" s="34"/>
      <c r="J5" s="34"/>
      <c r="K5" s="34"/>
      <c r="L5" s="34"/>
      <c r="M5" s="34"/>
      <c r="N5" s="34"/>
      <c r="O5" s="34"/>
    </row>
    <row r="6" spans="3:15" ht="13.5" x14ac:dyDescent="0.25">
      <c r="C6" s="22"/>
      <c r="D6" s="25"/>
      <c r="E6" s="23"/>
      <c r="F6" s="23"/>
      <c r="G6" s="34"/>
      <c r="H6" s="34"/>
      <c r="I6" s="34"/>
      <c r="J6" s="34"/>
      <c r="K6" s="34"/>
      <c r="L6" s="34"/>
      <c r="M6" s="34"/>
      <c r="N6" s="34"/>
      <c r="O6" s="34"/>
    </row>
    <row r="7" spans="3:15" s="42" customFormat="1" ht="12.75" customHeight="1" x14ac:dyDescent="0.3">
      <c r="C7" s="26"/>
      <c r="D7" s="27"/>
      <c r="E7" s="127"/>
      <c r="F7" s="28" t="s">
        <v>185</v>
      </c>
      <c r="G7" s="28" t="s">
        <v>185</v>
      </c>
      <c r="H7" s="26"/>
      <c r="I7" s="44"/>
      <c r="J7" s="127"/>
      <c r="K7" s="28" t="s">
        <v>185</v>
      </c>
      <c r="L7" s="28" t="s">
        <v>185</v>
      </c>
      <c r="M7" s="128"/>
      <c r="N7" s="128"/>
      <c r="O7" s="128"/>
    </row>
    <row r="8" spans="3:15" s="42" customFormat="1" ht="12.75" customHeight="1" x14ac:dyDescent="0.3">
      <c r="C8" s="29"/>
      <c r="D8" s="30"/>
      <c r="E8" s="31" t="s">
        <v>51</v>
      </c>
      <c r="F8" s="32">
        <v>2018</v>
      </c>
      <c r="G8" s="32">
        <v>2017</v>
      </c>
      <c r="H8" s="29"/>
      <c r="I8" s="45"/>
      <c r="J8" s="31" t="s">
        <v>88</v>
      </c>
      <c r="K8" s="32">
        <v>2018</v>
      </c>
      <c r="L8" s="112">
        <v>2017</v>
      </c>
      <c r="M8" s="128"/>
      <c r="N8" s="128"/>
      <c r="O8" s="128"/>
    </row>
    <row r="9" spans="3:15" ht="12.75" customHeight="1" x14ac:dyDescent="0.25">
      <c r="C9" s="33"/>
      <c r="D9" s="34"/>
      <c r="E9" s="34"/>
      <c r="F9" s="103"/>
      <c r="G9" s="103"/>
      <c r="H9" s="26"/>
      <c r="I9" s="46"/>
      <c r="J9" s="129"/>
      <c r="K9" s="103"/>
      <c r="L9" s="113"/>
    </row>
    <row r="10" spans="3:15" s="42" customFormat="1" ht="12.75" customHeight="1" x14ac:dyDescent="0.3">
      <c r="C10" s="33" t="s">
        <v>1</v>
      </c>
      <c r="D10" s="34"/>
      <c r="E10" s="130" t="s">
        <v>52</v>
      </c>
      <c r="F10" s="104">
        <v>65021102.920000002</v>
      </c>
      <c r="G10" s="104">
        <v>45006754</v>
      </c>
      <c r="H10" s="33" t="s">
        <v>1</v>
      </c>
      <c r="I10" s="131"/>
      <c r="J10" s="132" t="s">
        <v>89</v>
      </c>
      <c r="K10" s="114">
        <v>20942429.629999999</v>
      </c>
      <c r="L10" s="114">
        <v>22526385.140000004</v>
      </c>
      <c r="M10" s="128"/>
      <c r="N10" s="128"/>
      <c r="O10" s="128"/>
    </row>
    <row r="11" spans="3:15" s="42" customFormat="1" ht="12.75" customHeight="1" x14ac:dyDescent="0.3">
      <c r="C11" s="33" t="s">
        <v>2</v>
      </c>
      <c r="D11" s="34"/>
      <c r="E11" s="130" t="s">
        <v>53</v>
      </c>
      <c r="F11" s="105">
        <v>19503651.349999998</v>
      </c>
      <c r="G11" s="105">
        <v>19301821.460000001</v>
      </c>
      <c r="H11" s="33" t="s">
        <v>22</v>
      </c>
      <c r="I11" s="131"/>
      <c r="J11" s="132" t="s">
        <v>90</v>
      </c>
      <c r="K11" s="115">
        <v>1735232.16</v>
      </c>
      <c r="L11" s="116">
        <v>2021506.18</v>
      </c>
      <c r="M11" s="128"/>
      <c r="N11" s="128"/>
      <c r="O11" s="128"/>
    </row>
    <row r="12" spans="3:15" s="42" customFormat="1" ht="12.75" customHeight="1" x14ac:dyDescent="0.3">
      <c r="C12" s="33"/>
      <c r="D12" s="34" t="s">
        <v>3</v>
      </c>
      <c r="E12" s="34" t="s">
        <v>54</v>
      </c>
      <c r="F12" s="106">
        <v>45471.02</v>
      </c>
      <c r="G12" s="106">
        <v>63467.31</v>
      </c>
      <c r="H12" s="33" t="s">
        <v>2</v>
      </c>
      <c r="I12" s="133"/>
      <c r="J12" s="132" t="s">
        <v>91</v>
      </c>
      <c r="K12" s="117">
        <v>189038.93</v>
      </c>
      <c r="L12" s="117">
        <v>189038.93</v>
      </c>
      <c r="M12" s="128"/>
      <c r="N12" s="128"/>
      <c r="O12" s="128"/>
    </row>
    <row r="13" spans="3:15" ht="12.75" customHeight="1" x14ac:dyDescent="0.25">
      <c r="C13" s="33"/>
      <c r="D13" s="34" t="s">
        <v>4</v>
      </c>
      <c r="E13" s="34" t="s">
        <v>55</v>
      </c>
      <c r="F13" s="106">
        <v>0</v>
      </c>
      <c r="G13" s="106">
        <v>0</v>
      </c>
      <c r="H13" s="33"/>
      <c r="I13" s="133" t="s">
        <v>14</v>
      </c>
      <c r="J13" s="134" t="s">
        <v>92</v>
      </c>
      <c r="K13" s="118">
        <v>189038.93</v>
      </c>
      <c r="L13" s="119">
        <v>189038.93</v>
      </c>
    </row>
    <row r="14" spans="3:15" ht="12.75" customHeight="1" x14ac:dyDescent="0.25">
      <c r="C14" s="33"/>
      <c r="D14" s="34" t="s">
        <v>5</v>
      </c>
      <c r="E14" s="34" t="s">
        <v>56</v>
      </c>
      <c r="F14" s="106">
        <v>6628309.2999999998</v>
      </c>
      <c r="G14" s="106">
        <v>5510596.0300000003</v>
      </c>
      <c r="H14" s="33" t="s">
        <v>11</v>
      </c>
      <c r="I14" s="133"/>
      <c r="J14" s="132" t="s">
        <v>93</v>
      </c>
      <c r="K14" s="117">
        <v>60564.61</v>
      </c>
      <c r="L14" s="117">
        <v>227520.08</v>
      </c>
    </row>
    <row r="15" spans="3:15" ht="12.75" customHeight="1" x14ac:dyDescent="0.25">
      <c r="C15" s="33"/>
      <c r="D15" s="34" t="s">
        <v>6</v>
      </c>
      <c r="E15" s="34" t="s">
        <v>57</v>
      </c>
      <c r="F15" s="106">
        <v>6364573.9500000002</v>
      </c>
      <c r="G15" s="106">
        <v>6413861.0599999996</v>
      </c>
      <c r="H15" s="33"/>
      <c r="I15" s="133" t="s">
        <v>14</v>
      </c>
      <c r="J15" s="134" t="s">
        <v>94</v>
      </c>
      <c r="K15" s="118">
        <v>60564.61</v>
      </c>
      <c r="L15" s="118">
        <v>227520.08</v>
      </c>
    </row>
    <row r="16" spans="3:15" ht="12.75" customHeight="1" x14ac:dyDescent="0.25">
      <c r="C16" s="33"/>
      <c r="D16" s="34" t="s">
        <v>7</v>
      </c>
      <c r="E16" s="34" t="s">
        <v>58</v>
      </c>
      <c r="F16" s="106">
        <v>6320434.5199999996</v>
      </c>
      <c r="G16" s="106">
        <v>7218314.6399999997</v>
      </c>
      <c r="H16" s="33"/>
      <c r="I16" s="133" t="s">
        <v>12</v>
      </c>
      <c r="J16" s="134" t="s">
        <v>95</v>
      </c>
      <c r="K16" s="120">
        <v>0</v>
      </c>
      <c r="L16" s="120">
        <v>0</v>
      </c>
    </row>
    <row r="17" spans="3:15" ht="12.75" customHeight="1" x14ac:dyDescent="0.25">
      <c r="C17" s="33"/>
      <c r="D17" s="34" t="s">
        <v>8</v>
      </c>
      <c r="E17" s="34" t="s">
        <v>59</v>
      </c>
      <c r="F17" s="106">
        <v>144862.56</v>
      </c>
      <c r="G17" s="106">
        <v>95582.42</v>
      </c>
      <c r="H17" s="33" t="s">
        <v>23</v>
      </c>
      <c r="I17" s="133"/>
      <c r="J17" s="132" t="s">
        <v>96</v>
      </c>
      <c r="K17" s="117">
        <v>1771902.64</v>
      </c>
      <c r="L17" s="117">
        <v>2302622.92</v>
      </c>
    </row>
    <row r="18" spans="3:15" ht="12.75" customHeight="1" x14ac:dyDescent="0.25">
      <c r="C18" s="33" t="s">
        <v>11</v>
      </c>
      <c r="D18" s="34"/>
      <c r="E18" s="130" t="s">
        <v>60</v>
      </c>
      <c r="F18" s="107">
        <v>35172928.219999999</v>
      </c>
      <c r="G18" s="107">
        <v>5137505.92</v>
      </c>
      <c r="H18" s="33" t="s">
        <v>15</v>
      </c>
      <c r="I18" s="133"/>
      <c r="J18" s="132" t="s">
        <v>97</v>
      </c>
      <c r="K18" s="117">
        <v>-286274.02</v>
      </c>
      <c r="L18" s="117">
        <v>-697675.75</v>
      </c>
    </row>
    <row r="19" spans="3:15" ht="12.75" customHeight="1" x14ac:dyDescent="0.25">
      <c r="C19" s="33"/>
      <c r="D19" s="34" t="s">
        <v>12</v>
      </c>
      <c r="E19" s="34" t="s">
        <v>61</v>
      </c>
      <c r="F19" s="106">
        <v>31648874.030000001</v>
      </c>
      <c r="G19" s="106">
        <v>1223705.79</v>
      </c>
      <c r="H19" s="33"/>
      <c r="I19" s="133"/>
      <c r="J19" s="132"/>
      <c r="K19" s="117"/>
      <c r="L19" s="117"/>
    </row>
    <row r="20" spans="3:15" ht="12.75" customHeight="1" x14ac:dyDescent="0.25">
      <c r="C20" s="33"/>
      <c r="D20" s="34" t="s">
        <v>3</v>
      </c>
      <c r="E20" s="34" t="s">
        <v>62</v>
      </c>
      <c r="F20" s="106">
        <v>1044773.18</v>
      </c>
      <c r="G20" s="106">
        <v>1113609.06</v>
      </c>
      <c r="H20" s="33" t="s">
        <v>38</v>
      </c>
      <c r="I20" s="133"/>
      <c r="J20" s="132" t="s">
        <v>98</v>
      </c>
      <c r="K20" s="117">
        <v>0</v>
      </c>
      <c r="L20" s="117">
        <v>-6518.23</v>
      </c>
    </row>
    <row r="21" spans="3:15" ht="12.75" customHeight="1" x14ac:dyDescent="0.25">
      <c r="C21" s="33"/>
      <c r="D21" s="34" t="s">
        <v>5</v>
      </c>
      <c r="E21" s="34" t="s">
        <v>63</v>
      </c>
      <c r="F21" s="106">
        <v>633134.47</v>
      </c>
      <c r="G21" s="106">
        <v>497508.61</v>
      </c>
      <c r="H21" s="33" t="s">
        <v>2</v>
      </c>
      <c r="I21" s="133"/>
      <c r="J21" s="132" t="s">
        <v>99</v>
      </c>
      <c r="K21" s="117">
        <v>0</v>
      </c>
      <c r="L21" s="117">
        <v>-6518.23</v>
      </c>
    </row>
    <row r="22" spans="3:15" ht="12.75" customHeight="1" x14ac:dyDescent="0.25">
      <c r="C22" s="33"/>
      <c r="D22" s="34" t="s">
        <v>6</v>
      </c>
      <c r="E22" s="34" t="s">
        <v>64</v>
      </c>
      <c r="F22" s="106">
        <v>1599171.42</v>
      </c>
      <c r="G22" s="106">
        <v>2072840.98</v>
      </c>
      <c r="H22" s="33"/>
      <c r="I22" s="133" t="s">
        <v>14</v>
      </c>
      <c r="J22" s="134" t="s">
        <v>99</v>
      </c>
      <c r="K22" s="118">
        <v>0</v>
      </c>
      <c r="L22" s="118">
        <v>-6518.23</v>
      </c>
    </row>
    <row r="23" spans="3:15" ht="12.75" customHeight="1" x14ac:dyDescent="0.25">
      <c r="C23" s="33"/>
      <c r="D23" s="34" t="s">
        <v>8</v>
      </c>
      <c r="E23" s="34" t="s">
        <v>65</v>
      </c>
      <c r="F23" s="106">
        <v>246975.12</v>
      </c>
      <c r="G23" s="106">
        <v>229841.48</v>
      </c>
      <c r="H23" s="33"/>
      <c r="I23" s="133"/>
      <c r="J23" s="134"/>
      <c r="K23" s="117"/>
      <c r="L23" s="117"/>
    </row>
    <row r="24" spans="3:15" ht="12.75" customHeight="1" x14ac:dyDescent="0.25">
      <c r="C24" s="33" t="s">
        <v>13</v>
      </c>
      <c r="D24" s="34"/>
      <c r="E24" s="130" t="s">
        <v>66</v>
      </c>
      <c r="F24" s="107">
        <v>3461828.4499999997</v>
      </c>
      <c r="G24" s="107">
        <v>3443865.13</v>
      </c>
      <c r="H24" s="33" t="s">
        <v>24</v>
      </c>
      <c r="I24" s="133"/>
      <c r="J24" s="132" t="s">
        <v>100</v>
      </c>
      <c r="K24" s="117">
        <v>19207197.469999999</v>
      </c>
      <c r="L24" s="117">
        <v>20511397.190000001</v>
      </c>
    </row>
    <row r="25" spans="3:15" ht="12.75" customHeight="1" x14ac:dyDescent="0.25">
      <c r="C25" s="33"/>
      <c r="D25" s="34" t="s">
        <v>14</v>
      </c>
      <c r="E25" s="34" t="s">
        <v>67</v>
      </c>
      <c r="F25" s="108">
        <v>3443865.13</v>
      </c>
      <c r="G25" s="106">
        <v>3443865.13</v>
      </c>
      <c r="H25" s="33"/>
      <c r="I25" s="133" t="s">
        <v>14</v>
      </c>
      <c r="J25" s="134" t="s">
        <v>101</v>
      </c>
      <c r="K25" s="121">
        <v>19119890.109999999</v>
      </c>
      <c r="L25" s="118">
        <v>20369976.940000001</v>
      </c>
    </row>
    <row r="26" spans="3:15" ht="12.75" customHeight="1" x14ac:dyDescent="0.25">
      <c r="C26" s="33"/>
      <c r="D26" s="34" t="s">
        <v>12</v>
      </c>
      <c r="E26" s="34" t="s">
        <v>180</v>
      </c>
      <c r="F26" s="108">
        <v>17963.32</v>
      </c>
      <c r="G26" s="106"/>
      <c r="H26" s="33"/>
      <c r="I26" s="133" t="s">
        <v>12</v>
      </c>
      <c r="J26" s="134" t="s">
        <v>102</v>
      </c>
      <c r="K26" s="121">
        <v>18943.13</v>
      </c>
      <c r="L26" s="118">
        <v>23722.61</v>
      </c>
    </row>
    <row r="27" spans="3:15" ht="12.75" customHeight="1" x14ac:dyDescent="0.25">
      <c r="C27" s="33" t="s">
        <v>15</v>
      </c>
      <c r="D27" s="34"/>
      <c r="E27" s="130" t="s">
        <v>68</v>
      </c>
      <c r="F27" s="107">
        <v>6882694.9000000004</v>
      </c>
      <c r="G27" s="107">
        <v>17123561.489999998</v>
      </c>
      <c r="H27" s="33"/>
      <c r="I27" s="133" t="s">
        <v>3</v>
      </c>
      <c r="J27" s="134" t="s">
        <v>103</v>
      </c>
      <c r="K27" s="121">
        <v>68364.23</v>
      </c>
      <c r="L27" s="118">
        <v>117697.64</v>
      </c>
    </row>
    <row r="28" spans="3:15" ht="12.75" customHeight="1" x14ac:dyDescent="0.25">
      <c r="C28" s="33"/>
      <c r="D28" s="34" t="s">
        <v>14</v>
      </c>
      <c r="E28" s="34" t="s">
        <v>67</v>
      </c>
      <c r="F28" s="106">
        <v>1022.19</v>
      </c>
      <c r="G28" s="106">
        <v>11994503.960000001</v>
      </c>
      <c r="H28" s="33"/>
      <c r="J28" s="43"/>
      <c r="K28" s="122"/>
      <c r="L28" s="123"/>
    </row>
    <row r="29" spans="3:15" ht="12.75" customHeight="1" x14ac:dyDescent="0.25">
      <c r="C29" s="33"/>
      <c r="D29" s="34" t="s">
        <v>12</v>
      </c>
      <c r="E29" s="34" t="s">
        <v>69</v>
      </c>
      <c r="F29" s="106">
        <v>6199787.1299999999</v>
      </c>
      <c r="G29" s="106">
        <v>4907725.79</v>
      </c>
      <c r="H29" s="33" t="s">
        <v>17</v>
      </c>
      <c r="I29" s="133"/>
      <c r="J29" s="132" t="s">
        <v>104</v>
      </c>
      <c r="K29" s="114">
        <v>21546068.34</v>
      </c>
      <c r="L29" s="114">
        <v>6030738.7699999996</v>
      </c>
    </row>
    <row r="30" spans="3:15" ht="12.75" customHeight="1" x14ac:dyDescent="0.25">
      <c r="C30" s="33"/>
      <c r="D30" s="34" t="s">
        <v>16</v>
      </c>
      <c r="E30" s="34" t="s">
        <v>70</v>
      </c>
      <c r="F30" s="106">
        <v>681885.58</v>
      </c>
      <c r="G30" s="106">
        <v>221331.74</v>
      </c>
      <c r="H30" s="33" t="s">
        <v>2</v>
      </c>
      <c r="I30" s="133"/>
      <c r="J30" s="132" t="s">
        <v>105</v>
      </c>
      <c r="K30" s="117">
        <v>754199.07000000007</v>
      </c>
      <c r="L30" s="117">
        <v>135652.47</v>
      </c>
    </row>
    <row r="31" spans="3:15" ht="12.75" customHeight="1" x14ac:dyDescent="0.3">
      <c r="C31" s="135"/>
      <c r="D31" s="128"/>
      <c r="E31" s="128"/>
      <c r="F31" s="108"/>
      <c r="G31" s="108"/>
      <c r="I31" s="136" t="s">
        <v>14</v>
      </c>
      <c r="J31" s="43" t="s">
        <v>181</v>
      </c>
      <c r="K31" s="124">
        <v>628178.15</v>
      </c>
      <c r="L31" s="118">
        <v>0</v>
      </c>
    </row>
    <row r="32" spans="3:15" s="42" customFormat="1" ht="12.75" customHeight="1" x14ac:dyDescent="0.3">
      <c r="C32" s="33" t="s">
        <v>17</v>
      </c>
      <c r="D32" s="34"/>
      <c r="E32" s="130" t="s">
        <v>71</v>
      </c>
      <c r="F32" s="104">
        <v>24545709.850000001</v>
      </c>
      <c r="G32" s="104">
        <v>26103081.16</v>
      </c>
      <c r="H32" s="33"/>
      <c r="I32" s="133" t="s">
        <v>4</v>
      </c>
      <c r="J32" s="134" t="s">
        <v>106</v>
      </c>
      <c r="K32" s="124">
        <v>126020.92</v>
      </c>
      <c r="L32" s="118">
        <v>135652.47</v>
      </c>
      <c r="M32" s="128"/>
      <c r="N32" s="128"/>
      <c r="O32" s="128"/>
    </row>
    <row r="33" spans="3:15" ht="12.75" customHeight="1" x14ac:dyDescent="0.25">
      <c r="C33" s="33" t="s">
        <v>18</v>
      </c>
      <c r="D33" s="34"/>
      <c r="E33" s="130" t="s">
        <v>72</v>
      </c>
      <c r="F33" s="107">
        <v>595700.53</v>
      </c>
      <c r="G33" s="107">
        <v>572149.19999999995</v>
      </c>
      <c r="H33" s="33" t="s">
        <v>18</v>
      </c>
      <c r="I33" s="133"/>
      <c r="J33" s="132" t="s">
        <v>107</v>
      </c>
      <c r="K33" s="117">
        <v>20791869.27</v>
      </c>
      <c r="L33" s="117">
        <v>5895086.2999999998</v>
      </c>
    </row>
    <row r="34" spans="3:15" ht="12.75" customHeight="1" x14ac:dyDescent="0.25">
      <c r="C34" s="33"/>
      <c r="D34" s="34" t="s">
        <v>14</v>
      </c>
      <c r="E34" s="34" t="s">
        <v>73</v>
      </c>
      <c r="F34" s="108">
        <v>595700.53</v>
      </c>
      <c r="G34" s="108">
        <v>572149.19999999995</v>
      </c>
      <c r="I34" s="136" t="s">
        <v>182</v>
      </c>
      <c r="J34" s="43" t="s">
        <v>183</v>
      </c>
      <c r="K34" s="118">
        <v>13988440.4</v>
      </c>
      <c r="L34" s="118">
        <v>0</v>
      </c>
    </row>
    <row r="35" spans="3:15" ht="12.75" customHeight="1" x14ac:dyDescent="0.25">
      <c r="C35" s="33"/>
      <c r="D35" s="34"/>
      <c r="E35" s="34"/>
      <c r="F35" s="108"/>
      <c r="G35" s="108"/>
      <c r="H35" s="33"/>
      <c r="I35" s="133" t="s">
        <v>3</v>
      </c>
      <c r="J35" s="134" t="s">
        <v>108</v>
      </c>
      <c r="K35" s="118">
        <v>6803428.8700000001</v>
      </c>
      <c r="L35" s="118">
        <v>5895086.2999999998</v>
      </c>
    </row>
    <row r="36" spans="3:15" ht="12.75" customHeight="1" x14ac:dyDescent="0.25">
      <c r="C36" s="33" t="s">
        <v>11</v>
      </c>
      <c r="D36" s="34"/>
      <c r="E36" s="130" t="s">
        <v>74</v>
      </c>
      <c r="F36" s="107">
        <v>21880106.449999999</v>
      </c>
      <c r="G36" s="107">
        <v>15315980.780000001</v>
      </c>
      <c r="H36" s="33"/>
      <c r="J36" s="43"/>
      <c r="K36" s="118"/>
      <c r="L36" s="117"/>
    </row>
    <row r="37" spans="3:15" ht="12.75" customHeight="1" x14ac:dyDescent="0.25">
      <c r="C37" s="33"/>
      <c r="D37" s="34" t="s">
        <v>14</v>
      </c>
      <c r="E37" s="34" t="s">
        <v>75</v>
      </c>
      <c r="F37" s="106">
        <v>21337363.989999998</v>
      </c>
      <c r="G37" s="108">
        <v>12752503.460000001</v>
      </c>
      <c r="H37" s="33" t="s">
        <v>25</v>
      </c>
      <c r="I37" s="133"/>
      <c r="J37" s="132" t="s">
        <v>109</v>
      </c>
      <c r="K37" s="114">
        <v>47078314.799999997</v>
      </c>
      <c r="L37" s="114">
        <v>42552711.25</v>
      </c>
    </row>
    <row r="38" spans="3:15" ht="12.75" customHeight="1" x14ac:dyDescent="0.25">
      <c r="C38" s="33"/>
      <c r="D38" s="137"/>
      <c r="E38" s="34" t="s">
        <v>76</v>
      </c>
      <c r="F38" s="106">
        <v>3324196.8499999996</v>
      </c>
      <c r="G38" s="106">
        <v>4278533.59</v>
      </c>
      <c r="H38" s="33" t="s">
        <v>18</v>
      </c>
      <c r="I38" s="133"/>
      <c r="J38" s="138" t="s">
        <v>184</v>
      </c>
      <c r="K38" s="117">
        <v>418785.43</v>
      </c>
      <c r="L38" s="117">
        <v>0</v>
      </c>
    </row>
    <row r="39" spans="3:15" ht="12.75" customHeight="1" x14ac:dyDescent="0.25">
      <c r="C39" s="33"/>
      <c r="D39" s="137"/>
      <c r="E39" s="34" t="s">
        <v>77</v>
      </c>
      <c r="F39" s="106">
        <v>16261390.24</v>
      </c>
      <c r="G39" s="106">
        <v>7519651.6200000001</v>
      </c>
      <c r="H39" s="33" t="s">
        <v>11</v>
      </c>
      <c r="I39" s="133"/>
      <c r="J39" s="138" t="s">
        <v>110</v>
      </c>
      <c r="K39" s="117">
        <v>6171083.6400000006</v>
      </c>
      <c r="L39" s="117">
        <v>4595501.5200000005</v>
      </c>
    </row>
    <row r="40" spans="3:15" ht="12.75" customHeight="1" x14ac:dyDescent="0.25">
      <c r="C40" s="33"/>
      <c r="D40" s="137"/>
      <c r="E40" s="34" t="s">
        <v>78</v>
      </c>
      <c r="F40" s="106">
        <v>1751776.9</v>
      </c>
      <c r="G40" s="106">
        <v>954318.25</v>
      </c>
      <c r="H40" s="33"/>
      <c r="I40" s="133" t="s">
        <v>14</v>
      </c>
      <c r="J40" s="134" t="s">
        <v>111</v>
      </c>
      <c r="K40" s="118">
        <v>2674036.16</v>
      </c>
      <c r="L40" s="118">
        <v>1547057.34</v>
      </c>
    </row>
    <row r="41" spans="3:15" s="42" customFormat="1" ht="12.75" customHeight="1" x14ac:dyDescent="0.3">
      <c r="C41" s="33"/>
      <c r="D41" s="34" t="s">
        <v>12</v>
      </c>
      <c r="E41" s="34" t="s">
        <v>79</v>
      </c>
      <c r="F41" s="106">
        <v>301586.51</v>
      </c>
      <c r="G41" s="106">
        <v>89144.320000000007</v>
      </c>
      <c r="H41" s="33"/>
      <c r="I41" s="133" t="s">
        <v>3</v>
      </c>
      <c r="J41" s="134" t="s">
        <v>108</v>
      </c>
      <c r="K41" s="118">
        <v>3497047.48</v>
      </c>
      <c r="L41" s="118">
        <v>3048444.18</v>
      </c>
      <c r="M41" s="128"/>
      <c r="N41" s="128"/>
      <c r="O41" s="128"/>
    </row>
    <row r="42" spans="3:15" s="42" customFormat="1" ht="12.75" customHeight="1" x14ac:dyDescent="0.3">
      <c r="C42" s="33"/>
      <c r="D42" s="34" t="s">
        <v>4</v>
      </c>
      <c r="E42" s="34" t="s">
        <v>80</v>
      </c>
      <c r="F42" s="106">
        <v>205306.07</v>
      </c>
      <c r="G42" s="106">
        <v>2352838.06</v>
      </c>
      <c r="H42" s="33" t="s">
        <v>23</v>
      </c>
      <c r="I42" s="133"/>
      <c r="J42" s="138" t="s">
        <v>112</v>
      </c>
      <c r="K42" s="117">
        <v>1538934.62</v>
      </c>
      <c r="L42" s="117">
        <v>1381812.75</v>
      </c>
      <c r="M42" s="128"/>
      <c r="N42" s="128"/>
      <c r="O42" s="128"/>
    </row>
    <row r="43" spans="3:15" s="42" customFormat="1" ht="12.75" customHeight="1" x14ac:dyDescent="0.3">
      <c r="C43" s="33"/>
      <c r="D43" s="34" t="s">
        <v>16</v>
      </c>
      <c r="E43" s="34" t="s">
        <v>19</v>
      </c>
      <c r="F43" s="106">
        <v>4914.97</v>
      </c>
      <c r="G43" s="106">
        <v>2452.11</v>
      </c>
      <c r="H43" s="33"/>
      <c r="I43" s="133" t="s">
        <v>12</v>
      </c>
      <c r="J43" s="139" t="s">
        <v>113</v>
      </c>
      <c r="K43" s="118">
        <v>1500707.52</v>
      </c>
      <c r="L43" s="118">
        <v>1375464.86</v>
      </c>
      <c r="M43" s="128"/>
      <c r="N43" s="128"/>
      <c r="O43" s="128"/>
    </row>
    <row r="44" spans="3:15" s="42" customFormat="1" ht="12.75" customHeight="1" x14ac:dyDescent="0.3">
      <c r="C44" s="33"/>
      <c r="D44" s="34" t="s">
        <v>6</v>
      </c>
      <c r="E44" s="34" t="s">
        <v>81</v>
      </c>
      <c r="F44" s="106">
        <v>30934.91</v>
      </c>
      <c r="G44" s="108">
        <v>119042.83</v>
      </c>
      <c r="H44" s="33"/>
      <c r="I44" s="133" t="s">
        <v>4</v>
      </c>
      <c r="J44" s="139" t="s">
        <v>114</v>
      </c>
      <c r="K44" s="118">
        <v>38227.1</v>
      </c>
      <c r="L44" s="118">
        <v>6347.89</v>
      </c>
      <c r="M44" s="128"/>
      <c r="N44" s="128"/>
      <c r="O44" s="128"/>
    </row>
    <row r="45" spans="3:15" s="42" customFormat="1" ht="12.75" customHeight="1" x14ac:dyDescent="0.3">
      <c r="C45" s="33" t="s">
        <v>82</v>
      </c>
      <c r="D45" s="34"/>
      <c r="E45" s="34"/>
      <c r="F45" s="109">
        <v>94860</v>
      </c>
      <c r="G45" s="107">
        <v>30888.33</v>
      </c>
      <c r="H45" s="33" t="s">
        <v>15</v>
      </c>
      <c r="I45" s="133"/>
      <c r="J45" s="138" t="s">
        <v>115</v>
      </c>
      <c r="K45" s="117">
        <v>30096592.789999999</v>
      </c>
      <c r="L45" s="117">
        <v>26390394.969999999</v>
      </c>
      <c r="M45" s="128"/>
      <c r="N45" s="128"/>
      <c r="O45" s="128"/>
    </row>
    <row r="46" spans="3:15" s="42" customFormat="1" ht="12.75" customHeight="1" x14ac:dyDescent="0.3">
      <c r="C46" s="33"/>
      <c r="D46" s="34" t="s">
        <v>42</v>
      </c>
      <c r="E46" s="34" t="s">
        <v>70</v>
      </c>
      <c r="F46" s="106">
        <v>94860</v>
      </c>
      <c r="G46" s="108">
        <v>30888.33</v>
      </c>
      <c r="H46" s="33"/>
      <c r="I46" s="133" t="s">
        <v>14</v>
      </c>
      <c r="J46" s="134" t="s">
        <v>116</v>
      </c>
      <c r="K46" s="118">
        <v>19979842.82</v>
      </c>
      <c r="L46" s="118">
        <v>18371335.809999999</v>
      </c>
      <c r="M46" s="128"/>
      <c r="N46" s="128"/>
      <c r="O46" s="128"/>
    </row>
    <row r="47" spans="3:15" s="42" customFormat="1" ht="12.75" customHeight="1" x14ac:dyDescent="0.3">
      <c r="C47" s="33" t="s">
        <v>15</v>
      </c>
      <c r="D47" s="34"/>
      <c r="E47" s="130" t="s">
        <v>83</v>
      </c>
      <c r="F47" s="107">
        <v>8749.7999999999993</v>
      </c>
      <c r="G47" s="107">
        <v>7749.8</v>
      </c>
      <c r="H47" s="33"/>
      <c r="I47" s="133" t="s">
        <v>12</v>
      </c>
      <c r="J47" s="134" t="s">
        <v>117</v>
      </c>
      <c r="K47" s="118">
        <v>366836.98</v>
      </c>
      <c r="L47" s="118">
        <v>505981.25</v>
      </c>
      <c r="M47" s="128"/>
      <c r="N47" s="128"/>
      <c r="O47" s="128"/>
    </row>
    <row r="48" spans="3:15" s="42" customFormat="1" ht="12.75" customHeight="1" x14ac:dyDescent="0.3">
      <c r="C48" s="33"/>
      <c r="D48" s="34" t="s">
        <v>16</v>
      </c>
      <c r="E48" s="34" t="s">
        <v>70</v>
      </c>
      <c r="F48" s="108">
        <v>8749.7999999999993</v>
      </c>
      <c r="G48" s="108">
        <v>7749.8</v>
      </c>
      <c r="H48" s="33"/>
      <c r="I48" s="133" t="s">
        <v>4</v>
      </c>
      <c r="J48" s="134" t="s">
        <v>19</v>
      </c>
      <c r="K48" s="118">
        <v>1115531.99</v>
      </c>
      <c r="L48" s="118">
        <v>1840631.85</v>
      </c>
      <c r="M48" s="128"/>
      <c r="N48" s="128"/>
      <c r="O48" s="128"/>
    </row>
    <row r="49" spans="3:15" s="42" customFormat="1" ht="12.75" customHeight="1" x14ac:dyDescent="0.3">
      <c r="C49" s="33" t="s">
        <v>20</v>
      </c>
      <c r="D49" s="34"/>
      <c r="E49" s="130" t="s">
        <v>84</v>
      </c>
      <c r="F49" s="107">
        <v>906089.04</v>
      </c>
      <c r="G49" s="107">
        <v>792946.93</v>
      </c>
      <c r="H49" s="33"/>
      <c r="I49" s="133" t="s">
        <v>5</v>
      </c>
      <c r="J49" s="134" t="s">
        <v>118</v>
      </c>
      <c r="K49" s="118">
        <v>2510572.48</v>
      </c>
      <c r="L49" s="118">
        <v>1727678.06</v>
      </c>
      <c r="M49" s="128"/>
      <c r="N49" s="128"/>
      <c r="O49" s="128"/>
    </row>
    <row r="50" spans="3:15" s="42" customFormat="1" ht="12.75" customHeight="1" x14ac:dyDescent="0.3">
      <c r="C50" s="33" t="s">
        <v>21</v>
      </c>
      <c r="D50" s="34"/>
      <c r="E50" s="130" t="s">
        <v>85</v>
      </c>
      <c r="F50" s="107">
        <v>1060204.03</v>
      </c>
      <c r="G50" s="107">
        <v>9383366.1199999992</v>
      </c>
      <c r="H50" s="33"/>
      <c r="I50" s="133" t="s">
        <v>6</v>
      </c>
      <c r="J50" s="134" t="s">
        <v>119</v>
      </c>
      <c r="K50" s="118">
        <v>6123808.5199999996</v>
      </c>
      <c r="L50" s="118">
        <v>3944768</v>
      </c>
      <c r="M50" s="128"/>
      <c r="N50" s="128"/>
      <c r="O50" s="128"/>
    </row>
    <row r="51" spans="3:15" s="42" customFormat="1" ht="12.75" customHeight="1" x14ac:dyDescent="0.3">
      <c r="C51" s="29"/>
      <c r="D51" s="30" t="s">
        <v>14</v>
      </c>
      <c r="E51" s="140" t="s">
        <v>86</v>
      </c>
      <c r="F51" s="110">
        <v>1060204.03</v>
      </c>
      <c r="G51" s="110">
        <v>9383366.1199999992</v>
      </c>
      <c r="H51" s="33" t="s">
        <v>20</v>
      </c>
      <c r="I51" s="133"/>
      <c r="J51" s="138" t="s">
        <v>84</v>
      </c>
      <c r="K51" s="117">
        <v>8852918.3200000003</v>
      </c>
      <c r="L51" s="117">
        <v>10185002.01</v>
      </c>
      <c r="M51" s="128"/>
      <c r="N51" s="128"/>
      <c r="O51" s="128"/>
    </row>
    <row r="52" spans="3:15" s="42" customFormat="1" ht="12.75" customHeight="1" x14ac:dyDescent="0.3">
      <c r="C52" s="29"/>
      <c r="D52" s="30"/>
      <c r="E52" s="31" t="s">
        <v>87</v>
      </c>
      <c r="F52" s="111">
        <v>89566812.770000011</v>
      </c>
      <c r="G52" s="111">
        <v>71109835.159999996</v>
      </c>
      <c r="H52" s="141"/>
      <c r="I52" s="142"/>
      <c r="J52" s="143" t="s">
        <v>120</v>
      </c>
      <c r="K52" s="125">
        <v>89566812.769999996</v>
      </c>
      <c r="L52" s="125">
        <v>71109835.159999996</v>
      </c>
      <c r="M52" s="128"/>
      <c r="N52" s="128"/>
      <c r="O52" s="128"/>
    </row>
    <row r="53" spans="3:15" s="42" customFormat="1" ht="12.75" customHeight="1" x14ac:dyDescent="0.3">
      <c r="C53" s="149"/>
      <c r="D53" s="149"/>
      <c r="E53" s="149"/>
      <c r="F53" s="149"/>
      <c r="G53" s="149"/>
      <c r="J53" s="128"/>
      <c r="K53" s="128"/>
      <c r="L53" s="128"/>
      <c r="M53" s="128"/>
      <c r="N53" s="128"/>
      <c r="O53" s="128"/>
    </row>
    <row r="54" spans="3:15" s="42" customFormat="1" ht="12.75" customHeight="1" x14ac:dyDescent="0.3">
      <c r="C54" s="22"/>
      <c r="D54" s="23"/>
      <c r="E54" s="23"/>
      <c r="F54" s="144"/>
      <c r="G54" s="23"/>
      <c r="J54" s="128"/>
      <c r="K54" s="128"/>
      <c r="L54" s="128"/>
      <c r="M54" s="128"/>
      <c r="N54" s="128"/>
      <c r="O54" s="128"/>
    </row>
    <row r="55" spans="3:15" s="42" customFormat="1" ht="12.75" customHeight="1" x14ac:dyDescent="0.3">
      <c r="C55" s="22"/>
      <c r="D55" s="23"/>
      <c r="E55" s="144"/>
      <c r="F55" s="41"/>
      <c r="G55" s="41"/>
      <c r="J55" s="128"/>
      <c r="K55" s="128"/>
      <c r="L55" s="128"/>
      <c r="M55" s="128"/>
      <c r="N55" s="128"/>
      <c r="O55" s="128"/>
    </row>
    <row r="56" spans="3:15" s="42" customFormat="1" ht="12.75" customHeight="1" x14ac:dyDescent="0.3">
      <c r="C56" s="22"/>
      <c r="D56" s="23"/>
      <c r="E56" s="23"/>
      <c r="F56" s="23"/>
      <c r="G56" s="34"/>
      <c r="J56" s="128"/>
      <c r="K56" s="128"/>
      <c r="L56" s="128"/>
      <c r="M56" s="128"/>
      <c r="N56" s="128"/>
      <c r="O56" s="128"/>
    </row>
    <row r="57" spans="3:15" s="42" customFormat="1" ht="12.75" customHeight="1" x14ac:dyDescent="0.3">
      <c r="C57" s="22"/>
      <c r="D57" s="23"/>
      <c r="E57" s="23"/>
      <c r="F57" s="23"/>
      <c r="G57" s="23"/>
      <c r="J57" s="128"/>
      <c r="K57" s="128"/>
      <c r="L57" s="128"/>
      <c r="M57" s="128"/>
      <c r="N57" s="128"/>
      <c r="O57" s="128"/>
    </row>
    <row r="58" spans="3:15" s="42" customFormat="1" ht="12.75" customHeight="1" x14ac:dyDescent="0.3">
      <c r="C58" s="22"/>
      <c r="D58" s="23"/>
      <c r="E58" s="23"/>
      <c r="F58" s="145"/>
      <c r="G58" s="145"/>
      <c r="J58" s="128"/>
      <c r="K58" s="128"/>
      <c r="L58" s="128"/>
      <c r="M58" s="128"/>
      <c r="N58" s="128"/>
      <c r="O58" s="128"/>
    </row>
    <row r="59" spans="3:15" s="42" customFormat="1" ht="12.75" customHeight="1" x14ac:dyDescent="0.3">
      <c r="C59" s="22"/>
      <c r="D59" s="23"/>
      <c r="E59" s="23"/>
      <c r="F59" s="23"/>
      <c r="G59" s="34"/>
      <c r="J59" s="128"/>
      <c r="K59" s="128"/>
      <c r="L59" s="128"/>
      <c r="M59" s="128"/>
      <c r="N59" s="128"/>
      <c r="O59" s="128"/>
    </row>
    <row r="60" spans="3:15" s="42" customFormat="1" ht="12.75" customHeight="1" x14ac:dyDescent="0.3">
      <c r="C60" s="22"/>
      <c r="D60" s="23"/>
      <c r="E60" s="23"/>
      <c r="F60" s="23"/>
      <c r="G60" s="34"/>
      <c r="J60" s="128"/>
      <c r="K60" s="128"/>
      <c r="L60" s="128"/>
      <c r="M60" s="128"/>
      <c r="N60" s="128"/>
      <c r="O60" s="128"/>
    </row>
    <row r="61" spans="3:15" s="42" customFormat="1" ht="12.75" customHeight="1" x14ac:dyDescent="0.3">
      <c r="C61" s="22"/>
      <c r="D61" s="23"/>
      <c r="E61" s="23"/>
      <c r="F61" s="23"/>
      <c r="G61" s="23"/>
      <c r="J61" s="128"/>
      <c r="K61" s="128"/>
      <c r="L61" s="128"/>
      <c r="M61" s="128"/>
      <c r="N61" s="128"/>
      <c r="O61" s="128"/>
    </row>
    <row r="62" spans="3:15" s="42" customFormat="1" ht="12.75" customHeight="1" x14ac:dyDescent="0.3">
      <c r="C62" s="22"/>
      <c r="D62" s="23"/>
      <c r="E62" s="23"/>
      <c r="F62" s="23"/>
      <c r="G62" s="23"/>
      <c r="J62" s="128"/>
      <c r="K62" s="128"/>
      <c r="L62" s="128"/>
      <c r="M62" s="128"/>
      <c r="N62" s="128"/>
      <c r="O62" s="128"/>
    </row>
    <row r="63" spans="3:15" s="42" customFormat="1" ht="12.75" customHeight="1" x14ac:dyDescent="0.3">
      <c r="C63" s="22"/>
      <c r="D63" s="23"/>
      <c r="E63" s="23"/>
      <c r="F63" s="23"/>
      <c r="G63" s="23"/>
      <c r="J63" s="128"/>
      <c r="K63" s="128"/>
      <c r="L63" s="128"/>
      <c r="M63" s="128"/>
      <c r="N63" s="128"/>
      <c r="O63" s="128"/>
    </row>
    <row r="64" spans="3:15" s="42" customFormat="1" ht="12.75" customHeight="1" x14ac:dyDescent="0.3">
      <c r="C64" s="22"/>
      <c r="D64" s="23"/>
      <c r="E64" s="23"/>
      <c r="F64" s="23"/>
      <c r="G64" s="23"/>
      <c r="J64" s="128"/>
      <c r="K64" s="128"/>
      <c r="L64" s="128"/>
      <c r="M64" s="128"/>
      <c r="N64" s="128"/>
      <c r="O64" s="128"/>
    </row>
    <row r="65" spans="3:15" s="42" customFormat="1" ht="12.75" customHeight="1" x14ac:dyDescent="0.3">
      <c r="C65" s="22"/>
      <c r="D65" s="23"/>
      <c r="E65" s="23"/>
      <c r="F65" s="23"/>
      <c r="G65" s="23"/>
      <c r="J65" s="128"/>
      <c r="K65" s="128"/>
      <c r="L65" s="128"/>
      <c r="M65" s="128"/>
      <c r="N65" s="128"/>
      <c r="O65" s="128"/>
    </row>
    <row r="66" spans="3:15" s="42" customFormat="1" ht="12.75" customHeight="1" x14ac:dyDescent="0.3">
      <c r="C66" s="22"/>
      <c r="D66" s="23"/>
      <c r="E66" s="23"/>
      <c r="F66" s="23"/>
      <c r="G66" s="23"/>
      <c r="J66" s="128"/>
      <c r="K66" s="128"/>
      <c r="L66" s="128"/>
      <c r="M66" s="128"/>
      <c r="N66" s="128"/>
      <c r="O66" s="128"/>
    </row>
    <row r="67" spans="3:15" s="42" customFormat="1" ht="12.75" customHeight="1" x14ac:dyDescent="0.3">
      <c r="C67" s="22"/>
      <c r="D67" s="23"/>
      <c r="E67" s="23"/>
      <c r="F67" s="23"/>
      <c r="G67" s="23"/>
      <c r="J67" s="128"/>
      <c r="K67" s="128"/>
      <c r="L67" s="128"/>
      <c r="M67" s="128"/>
      <c r="N67" s="128"/>
      <c r="O67" s="128"/>
    </row>
    <row r="68" spans="3:15" s="42" customFormat="1" ht="12.75" customHeight="1" x14ac:dyDescent="0.3">
      <c r="C68" s="22"/>
      <c r="D68" s="23"/>
      <c r="E68" s="23"/>
      <c r="F68" s="23"/>
      <c r="G68" s="23"/>
      <c r="J68" s="128"/>
      <c r="K68" s="128"/>
      <c r="L68" s="128"/>
      <c r="M68" s="128"/>
      <c r="N68" s="128"/>
      <c r="O68" s="128"/>
    </row>
    <row r="69" spans="3:15" s="42" customFormat="1" ht="12.75" customHeight="1" x14ac:dyDescent="0.3">
      <c r="C69" s="22"/>
      <c r="D69" s="23"/>
      <c r="E69" s="23"/>
      <c r="F69" s="23"/>
      <c r="G69" s="23"/>
      <c r="J69" s="128"/>
      <c r="K69" s="128"/>
      <c r="L69" s="128"/>
      <c r="M69" s="128"/>
      <c r="N69" s="128"/>
      <c r="O69" s="128"/>
    </row>
    <row r="70" spans="3:15" s="42" customFormat="1" ht="12.75" customHeight="1" x14ac:dyDescent="0.3">
      <c r="C70" s="22"/>
      <c r="D70" s="23"/>
      <c r="E70" s="23"/>
      <c r="F70" s="23"/>
      <c r="G70" s="23"/>
      <c r="J70" s="128"/>
      <c r="K70" s="128"/>
      <c r="L70" s="128"/>
      <c r="M70" s="128"/>
      <c r="N70" s="128"/>
      <c r="O70" s="128"/>
    </row>
    <row r="71" spans="3:15" s="42" customFormat="1" ht="12.75" customHeight="1" x14ac:dyDescent="0.3">
      <c r="D71" s="43"/>
      <c r="E71" s="43"/>
      <c r="F71" s="43"/>
      <c r="G71" s="43"/>
      <c r="J71" s="128"/>
      <c r="K71" s="128"/>
      <c r="L71" s="128"/>
      <c r="M71" s="128"/>
      <c r="N71" s="128"/>
      <c r="O71" s="128"/>
    </row>
    <row r="72" spans="3:15" s="42" customFormat="1" ht="12.75" customHeight="1" x14ac:dyDescent="0.3">
      <c r="D72" s="43"/>
      <c r="E72" s="43"/>
      <c r="F72" s="43"/>
      <c r="G72" s="43"/>
      <c r="J72" s="128"/>
      <c r="K72" s="128"/>
      <c r="L72" s="128"/>
      <c r="M72" s="128"/>
      <c r="N72" s="128"/>
      <c r="O72" s="128"/>
    </row>
    <row r="73" spans="3:15" s="42" customFormat="1" ht="12.75" customHeight="1" x14ac:dyDescent="0.3">
      <c r="D73" s="43"/>
      <c r="E73" s="43"/>
      <c r="F73" s="43"/>
      <c r="G73" s="43"/>
      <c r="J73" s="128"/>
      <c r="K73" s="128"/>
      <c r="L73" s="128"/>
      <c r="M73" s="128"/>
      <c r="N73" s="128"/>
      <c r="O73" s="128"/>
    </row>
    <row r="74" spans="3:15" s="42" customFormat="1" ht="12.75" customHeight="1" x14ac:dyDescent="0.3">
      <c r="D74" s="43"/>
      <c r="E74" s="43"/>
      <c r="F74" s="43"/>
      <c r="G74" s="43"/>
      <c r="J74" s="128"/>
      <c r="K74" s="128"/>
      <c r="L74" s="128"/>
      <c r="M74" s="128"/>
      <c r="N74" s="128"/>
      <c r="O74" s="128"/>
    </row>
    <row r="75" spans="3:15" s="42" customFormat="1" ht="12.75" customHeight="1" x14ac:dyDescent="0.3">
      <c r="D75" s="43"/>
      <c r="E75" s="43"/>
      <c r="F75" s="43"/>
      <c r="G75" s="43"/>
      <c r="J75" s="128"/>
      <c r="K75" s="128"/>
      <c r="L75" s="128"/>
      <c r="M75" s="128"/>
      <c r="N75" s="128"/>
      <c r="O75" s="128"/>
    </row>
    <row r="76" spans="3:15" s="42" customFormat="1" ht="12.75" customHeight="1" x14ac:dyDescent="0.3">
      <c r="D76" s="43"/>
      <c r="E76" s="43"/>
      <c r="F76" s="43"/>
      <c r="G76" s="43"/>
      <c r="J76" s="128"/>
      <c r="K76" s="128"/>
      <c r="L76" s="128"/>
      <c r="M76" s="128"/>
      <c r="N76" s="128"/>
      <c r="O76" s="128"/>
    </row>
    <row r="77" spans="3:15" s="42" customFormat="1" ht="12.75" customHeight="1" x14ac:dyDescent="0.3">
      <c r="D77" s="43"/>
      <c r="E77" s="43"/>
      <c r="F77" s="43"/>
      <c r="G77" s="43"/>
      <c r="J77" s="128"/>
      <c r="K77" s="128"/>
      <c r="L77" s="128"/>
      <c r="M77" s="128"/>
      <c r="N77" s="128"/>
      <c r="O77" s="128"/>
    </row>
    <row r="78" spans="3:15" s="42" customFormat="1" ht="12.75" customHeight="1" x14ac:dyDescent="0.3">
      <c r="D78" s="43"/>
      <c r="E78" s="43"/>
      <c r="F78" s="43"/>
      <c r="G78" s="43"/>
      <c r="J78" s="128"/>
      <c r="K78" s="128"/>
      <c r="L78" s="128"/>
      <c r="M78" s="128"/>
      <c r="N78" s="128"/>
      <c r="O78" s="128"/>
    </row>
    <row r="79" spans="3:15" s="42" customFormat="1" ht="12.75" customHeight="1" x14ac:dyDescent="0.3">
      <c r="D79" s="43"/>
      <c r="E79" s="43"/>
      <c r="F79" s="43"/>
      <c r="G79" s="43"/>
      <c r="J79" s="128"/>
      <c r="K79" s="128"/>
      <c r="L79" s="128"/>
      <c r="M79" s="128"/>
      <c r="N79" s="128"/>
      <c r="O79" s="128"/>
    </row>
    <row r="80" spans="3:15" ht="12.75" customHeight="1" x14ac:dyDescent="0.3"/>
    <row r="82" ht="15" customHeight="1" x14ac:dyDescent="0.3"/>
  </sheetData>
  <sheetProtection password="CA9D"/>
  <mergeCells count="4">
    <mergeCell ref="C1:G1"/>
    <mergeCell ref="C3:G3"/>
    <mergeCell ref="C4:G4"/>
    <mergeCell ref="C53:G53"/>
  </mergeCells>
  <pageMargins left="1.4" right="0.39370078740157483" top="0.35" bottom="0.27" header="0.25" footer="0.23"/>
  <pageSetup paperSize="9" scale="50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83"/>
  <sheetViews>
    <sheetView showGridLines="0" tabSelected="1" zoomScale="90" zoomScaleNormal="90" zoomScalePageLayoutView="50" workbookViewId="0">
      <selection activeCell="H10" sqref="H10"/>
    </sheetView>
  </sheetViews>
  <sheetFormatPr defaultColWidth="11.42578125" defaultRowHeight="13.5" x14ac:dyDescent="0.3"/>
  <cols>
    <col min="1" max="1" width="3.85546875" style="37" customWidth="1"/>
    <col min="2" max="2" width="0.42578125" style="36" customWidth="1"/>
    <col min="3" max="3" width="3.7109375" style="71" customWidth="1"/>
    <col min="4" max="4" width="61.42578125" style="37" customWidth="1"/>
    <col min="5" max="5" width="17.140625" style="37" bestFit="1" customWidth="1"/>
    <col min="6" max="6" width="17.85546875" style="37" bestFit="1" customWidth="1"/>
    <col min="7" max="7" width="3.85546875" style="37" customWidth="1"/>
    <col min="8" max="8" width="18" style="37" customWidth="1"/>
    <col min="9" max="9" width="12.28515625" style="37" bestFit="1" customWidth="1"/>
    <col min="10" max="16384" width="11.42578125" style="37"/>
  </cols>
  <sheetData>
    <row r="1" spans="2:13" s="21" customFormat="1" ht="18" x14ac:dyDescent="0.25">
      <c r="B1" s="150" t="s">
        <v>41</v>
      </c>
      <c r="C1" s="150"/>
      <c r="D1" s="150"/>
      <c r="E1" s="150"/>
      <c r="F1" s="150"/>
    </row>
    <row r="2" spans="2:13" s="21" customFormat="1" x14ac:dyDescent="0.25">
      <c r="B2" s="22"/>
      <c r="C2" s="23"/>
      <c r="D2" s="24"/>
      <c r="E2" s="24"/>
      <c r="F2" s="24"/>
      <c r="I2" s="47"/>
    </row>
    <row r="3" spans="2:13" s="21" customFormat="1" ht="15" x14ac:dyDescent="0.25">
      <c r="B3" s="151" t="s">
        <v>186</v>
      </c>
      <c r="C3" s="151"/>
      <c r="D3" s="151"/>
      <c r="E3" s="151"/>
      <c r="F3" s="151"/>
    </row>
    <row r="4" spans="2:13" s="21" customFormat="1" ht="15" x14ac:dyDescent="0.25">
      <c r="B4" s="152" t="s">
        <v>50</v>
      </c>
      <c r="C4" s="152"/>
      <c r="D4" s="152"/>
      <c r="E4" s="152"/>
      <c r="F4" s="152"/>
      <c r="H4" s="47"/>
    </row>
    <row r="5" spans="2:13" ht="12.75" x14ac:dyDescent="0.25">
      <c r="B5" s="48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3" ht="12.75" x14ac:dyDescent="0.25">
      <c r="B6" s="51"/>
      <c r="C6" s="52"/>
      <c r="D6" s="39"/>
      <c r="E6" s="39"/>
      <c r="F6" s="39"/>
      <c r="G6" s="50"/>
      <c r="H6" s="50"/>
      <c r="I6" s="50"/>
      <c r="J6" s="50"/>
      <c r="K6" s="50"/>
      <c r="L6" s="50"/>
      <c r="M6" s="50"/>
    </row>
    <row r="7" spans="2:13" s="36" customFormat="1" ht="12.75" customHeight="1" x14ac:dyDescent="0.3">
      <c r="B7" s="4"/>
      <c r="C7" s="10"/>
      <c r="D7" s="17"/>
      <c r="E7" s="35" t="s">
        <v>189</v>
      </c>
      <c r="F7" s="35" t="s">
        <v>189</v>
      </c>
      <c r="G7" s="48"/>
      <c r="H7" s="48"/>
      <c r="I7" s="48"/>
      <c r="J7" s="48"/>
      <c r="K7" s="48"/>
      <c r="L7" s="48"/>
      <c r="M7" s="48"/>
    </row>
    <row r="8" spans="2:13" s="36" customFormat="1" ht="12.75" customHeight="1" x14ac:dyDescent="0.3">
      <c r="B8" s="38"/>
      <c r="C8" s="52"/>
      <c r="D8" s="53"/>
      <c r="E8" s="54">
        <v>2018</v>
      </c>
      <c r="F8" s="55">
        <v>2017</v>
      </c>
      <c r="G8" s="48"/>
      <c r="H8" s="48"/>
      <c r="I8" s="48"/>
      <c r="J8" s="48"/>
      <c r="K8" s="48"/>
      <c r="L8" s="48"/>
      <c r="M8" s="48"/>
    </row>
    <row r="9" spans="2:13" ht="12.75" customHeight="1" x14ac:dyDescent="0.25">
      <c r="B9" s="4"/>
      <c r="C9" s="10"/>
      <c r="D9" s="18"/>
      <c r="E9" s="6"/>
      <c r="F9" s="6"/>
      <c r="G9" s="50"/>
      <c r="H9" s="50"/>
      <c r="I9" s="50"/>
      <c r="J9" s="50"/>
      <c r="K9" s="50"/>
      <c r="L9" s="50"/>
      <c r="M9" s="50"/>
    </row>
    <row r="10" spans="2:13" s="36" customFormat="1" ht="12.75" customHeight="1" x14ac:dyDescent="0.3">
      <c r="B10" s="4" t="s">
        <v>1</v>
      </c>
      <c r="C10" s="10"/>
      <c r="D10" s="5" t="s">
        <v>121</v>
      </c>
      <c r="E10" s="56"/>
      <c r="F10" s="56"/>
      <c r="G10" s="48"/>
      <c r="H10" s="48"/>
      <c r="I10" s="48"/>
      <c r="J10" s="48"/>
      <c r="K10" s="48"/>
      <c r="L10" s="48"/>
      <c r="M10" s="48"/>
    </row>
    <row r="11" spans="2:13" ht="12.75" customHeight="1" x14ac:dyDescent="0.25">
      <c r="B11" s="4" t="s">
        <v>14</v>
      </c>
      <c r="C11" s="10"/>
      <c r="D11" s="5" t="s">
        <v>122</v>
      </c>
      <c r="E11" s="11">
        <v>112847316.78000002</v>
      </c>
      <c r="F11" s="11">
        <v>105152101.43000001</v>
      </c>
      <c r="G11" s="50"/>
      <c r="H11" s="57"/>
      <c r="I11" s="50"/>
      <c r="J11" s="50"/>
      <c r="K11" s="50"/>
      <c r="L11" s="50"/>
      <c r="M11" s="50"/>
    </row>
    <row r="12" spans="2:13" ht="12.75" customHeight="1" x14ac:dyDescent="0.25">
      <c r="B12" s="4"/>
      <c r="C12" s="10" t="s">
        <v>26</v>
      </c>
      <c r="D12" s="2" t="s">
        <v>123</v>
      </c>
      <c r="E12" s="101">
        <v>81790099.390000001</v>
      </c>
      <c r="F12" s="101">
        <v>74612779.260000005</v>
      </c>
      <c r="G12" s="50"/>
      <c r="H12" s="58"/>
      <c r="I12" s="50"/>
      <c r="J12" s="50"/>
      <c r="K12" s="50"/>
      <c r="L12" s="50"/>
      <c r="M12" s="50"/>
    </row>
    <row r="13" spans="2:13" ht="12.75" customHeight="1" x14ac:dyDescent="0.25">
      <c r="B13" s="4"/>
      <c r="C13" s="10" t="s">
        <v>27</v>
      </c>
      <c r="D13" s="2" t="s">
        <v>124</v>
      </c>
      <c r="E13" s="101">
        <v>1191987.43</v>
      </c>
      <c r="F13" s="101">
        <v>949039.04</v>
      </c>
      <c r="G13" s="50"/>
      <c r="H13" s="58"/>
      <c r="I13" s="50"/>
      <c r="J13" s="50"/>
      <c r="K13" s="50"/>
      <c r="L13" s="50"/>
      <c r="M13" s="50"/>
    </row>
    <row r="14" spans="2:13" ht="12.75" customHeight="1" x14ac:dyDescent="0.25">
      <c r="B14" s="4"/>
      <c r="C14" s="10" t="s">
        <v>28</v>
      </c>
      <c r="D14" s="2" t="s">
        <v>125</v>
      </c>
      <c r="E14" s="101">
        <v>25657.03</v>
      </c>
      <c r="F14" s="101">
        <v>9400</v>
      </c>
      <c r="G14" s="50"/>
      <c r="H14" s="58"/>
      <c r="I14" s="50"/>
      <c r="J14" s="50"/>
      <c r="K14" s="50"/>
      <c r="L14" s="50"/>
      <c r="M14" s="50"/>
    </row>
    <row r="15" spans="2:13" ht="12.75" customHeight="1" x14ac:dyDescent="0.25">
      <c r="B15" s="4"/>
      <c r="C15" s="10" t="s">
        <v>29</v>
      </c>
      <c r="D15" s="15" t="s">
        <v>126</v>
      </c>
      <c r="E15" s="101">
        <v>29785032.920000002</v>
      </c>
      <c r="F15" s="101">
        <v>29524961.52</v>
      </c>
      <c r="G15" s="50"/>
      <c r="H15" s="50"/>
      <c r="I15" s="50"/>
      <c r="J15" s="50"/>
      <c r="K15" s="50"/>
      <c r="L15" s="50"/>
      <c r="M15" s="50"/>
    </row>
    <row r="16" spans="2:13" ht="12.75" customHeight="1" x14ac:dyDescent="0.25">
      <c r="B16" s="4"/>
      <c r="C16" s="10" t="s">
        <v>30</v>
      </c>
      <c r="D16" s="15" t="s">
        <v>127</v>
      </c>
      <c r="E16" s="101">
        <v>54540.01</v>
      </c>
      <c r="F16" s="101">
        <v>55921.61</v>
      </c>
      <c r="G16" s="50"/>
      <c r="H16" s="50"/>
      <c r="I16" s="50"/>
      <c r="J16" s="50"/>
      <c r="K16" s="50"/>
      <c r="L16" s="50"/>
      <c r="M16" s="50"/>
    </row>
    <row r="17" spans="2:13" ht="12.75" customHeight="1" x14ac:dyDescent="0.25">
      <c r="B17" s="4" t="s">
        <v>12</v>
      </c>
      <c r="C17" s="10"/>
      <c r="D17" s="5" t="s">
        <v>128</v>
      </c>
      <c r="E17" s="11">
        <v>-1982173.52</v>
      </c>
      <c r="F17" s="11">
        <v>-1819290.39</v>
      </c>
      <c r="G17" s="50"/>
      <c r="H17" s="50"/>
      <c r="I17" s="50"/>
      <c r="J17" s="50"/>
      <c r="K17" s="50"/>
      <c r="L17" s="50"/>
      <c r="M17" s="50"/>
    </row>
    <row r="18" spans="2:13" s="36" customFormat="1" ht="12.75" customHeight="1" x14ac:dyDescent="0.3">
      <c r="B18" s="4" t="s">
        <v>4</v>
      </c>
      <c r="C18" s="10"/>
      <c r="D18" s="5" t="s">
        <v>129</v>
      </c>
      <c r="E18" s="11">
        <v>63478.03</v>
      </c>
      <c r="F18" s="11">
        <v>91642.53</v>
      </c>
      <c r="G18" s="48"/>
      <c r="H18" s="48"/>
      <c r="I18" s="48"/>
      <c r="J18" s="48"/>
      <c r="K18" s="48"/>
      <c r="L18" s="48"/>
      <c r="M18" s="48"/>
    </row>
    <row r="19" spans="2:13" ht="12.75" customHeight="1" x14ac:dyDescent="0.25">
      <c r="B19" s="4" t="s">
        <v>16</v>
      </c>
      <c r="C19" s="10"/>
      <c r="D19" s="5" t="s">
        <v>130</v>
      </c>
      <c r="E19" s="11">
        <v>-1025834.76</v>
      </c>
      <c r="F19" s="11">
        <v>-1058553.3</v>
      </c>
      <c r="G19" s="50"/>
      <c r="H19" s="50"/>
      <c r="I19" s="50"/>
      <c r="J19" s="50"/>
      <c r="K19" s="50"/>
      <c r="L19" s="50"/>
      <c r="M19" s="50"/>
    </row>
    <row r="20" spans="2:13" ht="12.75" customHeight="1" x14ac:dyDescent="0.25">
      <c r="B20" s="4"/>
      <c r="C20" s="10" t="s">
        <v>26</v>
      </c>
      <c r="D20" s="2" t="s">
        <v>131</v>
      </c>
      <c r="E20" s="12">
        <v>-1025834.76</v>
      </c>
      <c r="F20" s="12">
        <v>-1058553.3</v>
      </c>
      <c r="G20" s="50"/>
      <c r="H20" s="50"/>
      <c r="I20" s="50"/>
      <c r="J20" s="50"/>
      <c r="K20" s="50"/>
      <c r="L20" s="50"/>
      <c r="M20" s="50"/>
    </row>
    <row r="21" spans="2:13" ht="12.75" customHeight="1" x14ac:dyDescent="0.25">
      <c r="B21" s="4" t="s">
        <v>5</v>
      </c>
      <c r="C21" s="10"/>
      <c r="D21" s="5" t="s">
        <v>132</v>
      </c>
      <c r="E21" s="11">
        <v>228467.68</v>
      </c>
      <c r="F21" s="11">
        <v>51310.94</v>
      </c>
      <c r="G21" s="50"/>
      <c r="H21" s="2"/>
    </row>
    <row r="22" spans="2:13" s="36" customFormat="1" ht="12.75" customHeight="1" x14ac:dyDescent="0.3">
      <c r="B22" s="4"/>
      <c r="C22" s="10" t="s">
        <v>26</v>
      </c>
      <c r="D22" s="15" t="s">
        <v>133</v>
      </c>
      <c r="E22" s="8">
        <v>187645.05</v>
      </c>
      <c r="F22" s="16">
        <v>0</v>
      </c>
      <c r="G22" s="48"/>
      <c r="H22" s="5"/>
    </row>
    <row r="23" spans="2:13" s="36" customFormat="1" ht="12.75" customHeight="1" x14ac:dyDescent="0.3">
      <c r="B23" s="4"/>
      <c r="C23" s="10" t="s">
        <v>31</v>
      </c>
      <c r="D23" s="15" t="s">
        <v>134</v>
      </c>
      <c r="E23" s="8">
        <v>40822.629999999997</v>
      </c>
      <c r="F23" s="8">
        <v>51310.94</v>
      </c>
      <c r="G23" s="48"/>
    </row>
    <row r="24" spans="2:13" ht="12.75" customHeight="1" x14ac:dyDescent="0.25">
      <c r="B24" s="4" t="s">
        <v>6</v>
      </c>
      <c r="C24" s="10"/>
      <c r="D24" s="5" t="s">
        <v>135</v>
      </c>
      <c r="E24" s="11">
        <v>-46297272.180000007</v>
      </c>
      <c r="F24" s="11">
        <v>-43327948.57</v>
      </c>
      <c r="G24" s="59"/>
    </row>
    <row r="25" spans="2:13" ht="12.75" customHeight="1" x14ac:dyDescent="0.25">
      <c r="B25" s="4"/>
      <c r="C25" s="10" t="s">
        <v>26</v>
      </c>
      <c r="D25" s="2" t="s">
        <v>136</v>
      </c>
      <c r="E25" s="12">
        <v>-35810815.770000003</v>
      </c>
      <c r="F25" s="12">
        <v>-33878512.420000002</v>
      </c>
      <c r="G25" s="50"/>
    </row>
    <row r="26" spans="2:13" ht="12.75" customHeight="1" x14ac:dyDescent="0.25">
      <c r="B26" s="4"/>
      <c r="C26" s="10" t="s">
        <v>27</v>
      </c>
      <c r="D26" s="2" t="s">
        <v>137</v>
      </c>
      <c r="E26" s="12">
        <v>-10486456.41</v>
      </c>
      <c r="F26" s="12">
        <v>-9449436.1500000004</v>
      </c>
      <c r="G26" s="50"/>
    </row>
    <row r="27" spans="2:13" ht="12.75" customHeight="1" x14ac:dyDescent="0.25">
      <c r="B27" s="4" t="s">
        <v>7</v>
      </c>
      <c r="C27" s="10"/>
      <c r="D27" s="5" t="s">
        <v>138</v>
      </c>
      <c r="E27" s="11">
        <v>-61779232.379999995</v>
      </c>
      <c r="F27" s="11">
        <v>-58074299.619999997</v>
      </c>
      <c r="G27" s="50"/>
      <c r="I27" s="60"/>
    </row>
    <row r="28" spans="2:13" ht="12.75" customHeight="1" x14ac:dyDescent="0.25">
      <c r="B28" s="4"/>
      <c r="C28" s="10" t="s">
        <v>26</v>
      </c>
      <c r="D28" s="2" t="s">
        <v>139</v>
      </c>
      <c r="E28" s="12">
        <v>-61121801.359999999</v>
      </c>
      <c r="F28" s="12">
        <v>-57243456.799999997</v>
      </c>
      <c r="G28" s="50"/>
    </row>
    <row r="29" spans="2:13" ht="12.75" customHeight="1" x14ac:dyDescent="0.25">
      <c r="B29" s="4"/>
      <c r="C29" s="10"/>
      <c r="D29" s="7" t="s">
        <v>140</v>
      </c>
      <c r="E29" s="12">
        <v>-2173638.08</v>
      </c>
      <c r="F29" s="12">
        <v>-2137982.4500000002</v>
      </c>
      <c r="G29" s="50"/>
    </row>
    <row r="30" spans="2:13" ht="12.75" customHeight="1" x14ac:dyDescent="0.25">
      <c r="B30" s="4"/>
      <c r="C30" s="10"/>
      <c r="D30" s="7" t="s">
        <v>141</v>
      </c>
      <c r="E30" s="12">
        <v>-2138649.38</v>
      </c>
      <c r="F30" s="12">
        <v>-4100356.13</v>
      </c>
      <c r="G30" s="50"/>
    </row>
    <row r="31" spans="2:13" ht="12.75" customHeight="1" x14ac:dyDescent="0.25">
      <c r="B31" s="4"/>
      <c r="C31" s="10"/>
      <c r="D31" s="7" t="s">
        <v>142</v>
      </c>
      <c r="E31" s="12">
        <v>-39278055.18</v>
      </c>
      <c r="F31" s="12">
        <v>-31585673.309999999</v>
      </c>
      <c r="G31" s="50"/>
    </row>
    <row r="32" spans="2:13" ht="12.75" customHeight="1" x14ac:dyDescent="0.25">
      <c r="B32" s="4"/>
      <c r="C32" s="10"/>
      <c r="D32" s="7" t="s">
        <v>143</v>
      </c>
      <c r="E32" s="12">
        <v>-92258.26</v>
      </c>
      <c r="F32" s="12">
        <v>-346172.38</v>
      </c>
      <c r="G32" s="50"/>
    </row>
    <row r="33" spans="2:13" ht="12.75" customHeight="1" x14ac:dyDescent="0.25">
      <c r="B33" s="4"/>
      <c r="C33" s="10"/>
      <c r="D33" s="7" t="s">
        <v>144</v>
      </c>
      <c r="E33" s="12">
        <v>-246764.6</v>
      </c>
      <c r="F33" s="12">
        <v>-164664.14000000001</v>
      </c>
      <c r="G33" s="50"/>
      <c r="H33" s="19"/>
      <c r="I33" s="13"/>
      <c r="J33" s="13"/>
    </row>
    <row r="34" spans="2:13" ht="12.75" customHeight="1" x14ac:dyDescent="0.25">
      <c r="B34" s="4"/>
      <c r="C34" s="10"/>
      <c r="D34" s="7" t="s">
        <v>145</v>
      </c>
      <c r="E34" s="12">
        <v>-4364484.4000000004</v>
      </c>
      <c r="F34" s="12">
        <v>-5047171.99</v>
      </c>
      <c r="G34" s="50"/>
      <c r="H34" s="19"/>
      <c r="I34" s="13"/>
      <c r="J34" s="13"/>
    </row>
    <row r="35" spans="2:13" ht="12.75" customHeight="1" x14ac:dyDescent="0.25">
      <c r="B35" s="4"/>
      <c r="C35" s="10"/>
      <c r="D35" s="7" t="s">
        <v>146</v>
      </c>
      <c r="E35" s="12">
        <v>-617855.23</v>
      </c>
      <c r="F35" s="12">
        <v>-643352.27</v>
      </c>
      <c r="G35" s="50"/>
      <c r="H35" s="19"/>
      <c r="I35" s="13"/>
      <c r="J35" s="13"/>
    </row>
    <row r="36" spans="2:13" ht="12.75" customHeight="1" x14ac:dyDescent="0.25">
      <c r="B36" s="4"/>
      <c r="C36" s="10"/>
      <c r="D36" s="7" t="s">
        <v>147</v>
      </c>
      <c r="E36" s="12">
        <v>-12210096.23</v>
      </c>
      <c r="F36" s="12">
        <v>-13218084.130000001</v>
      </c>
      <c r="G36" s="50"/>
    </row>
    <row r="37" spans="2:13" ht="12.75" customHeight="1" x14ac:dyDescent="0.25">
      <c r="B37" s="4"/>
      <c r="C37" s="10" t="s">
        <v>27</v>
      </c>
      <c r="D37" s="2" t="s">
        <v>148</v>
      </c>
      <c r="E37" s="12">
        <v>-153929.22</v>
      </c>
      <c r="F37" s="12">
        <v>-23428.6</v>
      </c>
      <c r="G37" s="50"/>
    </row>
    <row r="38" spans="2:13" ht="12.75" customHeight="1" x14ac:dyDescent="0.25">
      <c r="B38" s="4"/>
      <c r="C38" s="10" t="s">
        <v>31</v>
      </c>
      <c r="D38" s="2" t="s">
        <v>149</v>
      </c>
      <c r="E38" s="102">
        <v>-503501.8</v>
      </c>
      <c r="F38" s="102">
        <v>-807414.22</v>
      </c>
      <c r="G38" s="50"/>
      <c r="H38" s="61"/>
    </row>
    <row r="39" spans="2:13" ht="12.75" customHeight="1" x14ac:dyDescent="0.25">
      <c r="B39" s="4" t="s">
        <v>8</v>
      </c>
      <c r="C39" s="10"/>
      <c r="D39" s="5" t="s">
        <v>150</v>
      </c>
      <c r="E39" s="11">
        <v>-6918525.7700000005</v>
      </c>
      <c r="F39" s="11">
        <v>-7245304.3099999996</v>
      </c>
      <c r="G39" s="50"/>
      <c r="H39" s="61"/>
    </row>
    <row r="40" spans="2:13" ht="12.75" customHeight="1" x14ac:dyDescent="0.25">
      <c r="B40" s="4"/>
      <c r="C40" s="10" t="s">
        <v>26</v>
      </c>
      <c r="D40" s="2" t="s">
        <v>150</v>
      </c>
      <c r="E40" s="12">
        <v>-6857959.79</v>
      </c>
      <c r="F40" s="12">
        <v>-6464335.1399999997</v>
      </c>
      <c r="G40" s="50"/>
      <c r="H40" s="62"/>
    </row>
    <row r="41" spans="2:13" ht="12.75" customHeight="1" x14ac:dyDescent="0.25">
      <c r="B41" s="4"/>
      <c r="C41" s="10" t="s">
        <v>27</v>
      </c>
      <c r="D41" s="2" t="s">
        <v>151</v>
      </c>
      <c r="E41" s="12">
        <v>-60565.98</v>
      </c>
      <c r="F41" s="12">
        <v>-166955.47</v>
      </c>
      <c r="G41" s="50"/>
      <c r="H41" s="62"/>
    </row>
    <row r="42" spans="2:13" ht="12.75" customHeight="1" x14ac:dyDescent="0.25">
      <c r="B42" s="4"/>
      <c r="C42" s="10" t="s">
        <v>31</v>
      </c>
      <c r="D42" s="2" t="s">
        <v>152</v>
      </c>
      <c r="E42" s="12">
        <v>0</v>
      </c>
      <c r="F42" s="12">
        <v>-614013.69999999995</v>
      </c>
      <c r="G42" s="50"/>
      <c r="H42" s="62"/>
    </row>
    <row r="43" spans="2:13" ht="12.75" customHeight="1" x14ac:dyDescent="0.25">
      <c r="B43" s="4" t="s">
        <v>32</v>
      </c>
      <c r="C43" s="10"/>
      <c r="D43" s="5" t="s">
        <v>153</v>
      </c>
      <c r="E43" s="11">
        <v>5827752.04</v>
      </c>
      <c r="F43" s="11">
        <v>5957446.3399999999</v>
      </c>
      <c r="G43" s="50"/>
      <c r="H43" s="50"/>
    </row>
    <row r="44" spans="2:13" ht="12.75" customHeight="1" x14ac:dyDescent="0.25">
      <c r="B44" s="4" t="s">
        <v>33</v>
      </c>
      <c r="C44" s="10"/>
      <c r="D44" s="14" t="s">
        <v>154</v>
      </c>
      <c r="E44" s="11">
        <v>-803404.42</v>
      </c>
      <c r="F44" s="11">
        <v>-373723.03</v>
      </c>
      <c r="G44" s="50"/>
      <c r="H44" s="50"/>
      <c r="I44" s="63"/>
      <c r="J44" s="50"/>
      <c r="K44" s="50"/>
      <c r="L44" s="50"/>
      <c r="M44" s="50"/>
    </row>
    <row r="45" spans="2:13" ht="12.75" customHeight="1" x14ac:dyDescent="0.25">
      <c r="B45" s="4" t="s">
        <v>22</v>
      </c>
      <c r="C45" s="10"/>
      <c r="D45" s="5" t="s">
        <v>155</v>
      </c>
      <c r="E45" s="64">
        <v>160571.50000000952</v>
      </c>
      <c r="F45" s="64">
        <v>-646617.98000000464</v>
      </c>
      <c r="G45" s="50"/>
      <c r="H45" s="50"/>
      <c r="I45" s="62"/>
      <c r="J45" s="50"/>
      <c r="K45" s="50"/>
      <c r="L45" s="50"/>
      <c r="M45" s="50"/>
    </row>
    <row r="46" spans="2:13" ht="12.75" customHeight="1" x14ac:dyDescent="0.25">
      <c r="B46" s="4"/>
      <c r="C46" s="10"/>
      <c r="D46" s="15"/>
      <c r="E46" s="12"/>
      <c r="F46" s="12"/>
      <c r="G46" s="50"/>
      <c r="H46" s="50"/>
      <c r="I46" s="50"/>
      <c r="J46" s="50"/>
      <c r="K46" s="50"/>
      <c r="L46" s="50"/>
      <c r="M46" s="50"/>
    </row>
    <row r="47" spans="2:13" ht="12.75" customHeight="1" x14ac:dyDescent="0.25">
      <c r="B47" s="4" t="s">
        <v>34</v>
      </c>
      <c r="C47" s="10"/>
      <c r="D47" s="5" t="s">
        <v>156</v>
      </c>
      <c r="E47" s="11">
        <v>50746.13</v>
      </c>
      <c r="F47" s="11">
        <v>86023.72</v>
      </c>
      <c r="G47" s="50"/>
      <c r="H47" s="50"/>
      <c r="I47" s="50"/>
      <c r="J47" s="50"/>
      <c r="K47" s="50"/>
      <c r="L47" s="50"/>
      <c r="M47" s="50"/>
    </row>
    <row r="48" spans="2:13" ht="12.75" customHeight="1" x14ac:dyDescent="0.25">
      <c r="B48" s="4"/>
      <c r="C48" s="10" t="s">
        <v>27</v>
      </c>
      <c r="D48" s="2" t="s">
        <v>157</v>
      </c>
      <c r="E48" s="12">
        <v>50746.13</v>
      </c>
      <c r="F48" s="12">
        <v>86023.72</v>
      </c>
      <c r="G48" s="50"/>
      <c r="H48" s="50"/>
      <c r="I48" s="50"/>
      <c r="J48" s="50"/>
      <c r="K48" s="50"/>
      <c r="L48" s="50"/>
      <c r="M48" s="50"/>
    </row>
    <row r="49" spans="1:13" ht="12.75" customHeight="1" x14ac:dyDescent="0.25">
      <c r="B49" s="4" t="s">
        <v>35</v>
      </c>
      <c r="C49" s="10"/>
      <c r="D49" s="5" t="s">
        <v>158</v>
      </c>
      <c r="E49" s="11">
        <v>-177766.5</v>
      </c>
      <c r="F49" s="11">
        <v>-148240.05000000002</v>
      </c>
      <c r="G49" s="50"/>
      <c r="H49" s="50"/>
      <c r="I49" s="50"/>
      <c r="J49" s="50"/>
      <c r="K49" s="50"/>
      <c r="L49" s="50"/>
      <c r="M49" s="50"/>
    </row>
    <row r="50" spans="1:13" ht="12.75" customHeight="1" x14ac:dyDescent="0.25">
      <c r="B50" s="4"/>
      <c r="C50" s="10" t="s">
        <v>26</v>
      </c>
      <c r="D50" s="2" t="s">
        <v>159</v>
      </c>
      <c r="E50" s="12">
        <v>-16191.9</v>
      </c>
      <c r="F50" s="12">
        <v>-13456.63</v>
      </c>
      <c r="G50" s="50"/>
      <c r="H50" s="50"/>
      <c r="I50" s="50"/>
      <c r="J50" s="50"/>
      <c r="K50" s="50"/>
      <c r="L50" s="50"/>
      <c r="M50" s="50"/>
    </row>
    <row r="51" spans="1:13" ht="12.75" customHeight="1" x14ac:dyDescent="0.25">
      <c r="B51" s="4"/>
      <c r="C51" s="10" t="s">
        <v>27</v>
      </c>
      <c r="D51" s="2" t="s">
        <v>160</v>
      </c>
      <c r="E51" s="12">
        <v>-161574.6</v>
      </c>
      <c r="F51" s="12">
        <v>-134783.42000000001</v>
      </c>
      <c r="G51" s="50"/>
      <c r="H51" s="50"/>
      <c r="I51" s="50"/>
      <c r="J51" s="50"/>
      <c r="K51" s="50"/>
      <c r="L51" s="50"/>
      <c r="M51" s="50"/>
    </row>
    <row r="52" spans="1:13" ht="12.75" customHeight="1" x14ac:dyDescent="0.25">
      <c r="B52" s="4" t="s">
        <v>36</v>
      </c>
      <c r="C52" s="10"/>
      <c r="D52" s="5" t="s">
        <v>161</v>
      </c>
      <c r="E52" s="9">
        <v>-324432.57</v>
      </c>
      <c r="F52" s="9">
        <v>44099.34</v>
      </c>
      <c r="G52" s="50"/>
      <c r="H52" s="50"/>
      <c r="I52" s="50"/>
      <c r="J52" s="50"/>
      <c r="K52" s="50"/>
      <c r="L52" s="50"/>
      <c r="M52" s="50"/>
    </row>
    <row r="53" spans="1:13" ht="12.75" customHeight="1" x14ac:dyDescent="0.25">
      <c r="B53" s="4"/>
      <c r="C53" s="10" t="s">
        <v>26</v>
      </c>
      <c r="D53" s="2" t="s">
        <v>162</v>
      </c>
      <c r="E53" s="8">
        <v>-324432.57</v>
      </c>
      <c r="F53" s="8">
        <v>44099.34</v>
      </c>
      <c r="G53" s="50"/>
      <c r="H53" s="50"/>
      <c r="I53" s="50"/>
      <c r="J53" s="50"/>
      <c r="K53" s="50"/>
      <c r="L53" s="50"/>
      <c r="M53" s="50"/>
    </row>
    <row r="54" spans="1:13" ht="12.75" customHeight="1" x14ac:dyDescent="0.25">
      <c r="B54" s="4" t="s">
        <v>37</v>
      </c>
      <c r="C54" s="10"/>
      <c r="D54" s="5" t="s">
        <v>163</v>
      </c>
      <c r="E54" s="11">
        <v>4607.42</v>
      </c>
      <c r="F54" s="11">
        <v>-32940.78</v>
      </c>
      <c r="G54" s="50"/>
      <c r="H54" s="50"/>
      <c r="I54" s="50"/>
      <c r="J54" s="50"/>
      <c r="K54" s="50"/>
      <c r="L54" s="50"/>
      <c r="M54" s="50"/>
    </row>
    <row r="55" spans="1:13" ht="12.75" customHeight="1" x14ac:dyDescent="0.25">
      <c r="B55" s="4" t="s">
        <v>38</v>
      </c>
      <c r="C55" s="10"/>
      <c r="D55" s="5" t="s">
        <v>164</v>
      </c>
      <c r="E55" s="64">
        <v>-446845.52</v>
      </c>
      <c r="F55" s="64">
        <v>-51057.770000000019</v>
      </c>
      <c r="G55" s="50"/>
      <c r="K55" s="50"/>
      <c r="L55" s="50"/>
      <c r="M55" s="50"/>
    </row>
    <row r="56" spans="1:13" ht="12.75" customHeight="1" x14ac:dyDescent="0.25">
      <c r="B56" s="4"/>
      <c r="C56" s="10"/>
      <c r="D56" s="5"/>
      <c r="E56" s="64"/>
      <c r="F56" s="64"/>
      <c r="G56" s="50"/>
      <c r="K56" s="50"/>
      <c r="L56" s="50"/>
      <c r="M56" s="50"/>
    </row>
    <row r="57" spans="1:13" ht="12.75" customHeight="1" x14ac:dyDescent="0.25">
      <c r="B57" s="4" t="s">
        <v>24</v>
      </c>
      <c r="C57" s="10"/>
      <c r="D57" s="5" t="s">
        <v>165</v>
      </c>
      <c r="E57" s="64">
        <v>-286274.01999999047</v>
      </c>
      <c r="F57" s="64">
        <v>-697675.75000000466</v>
      </c>
      <c r="G57" s="50"/>
    </row>
    <row r="58" spans="1:13" ht="12.75" customHeight="1" x14ac:dyDescent="0.25">
      <c r="B58" s="4"/>
      <c r="C58" s="10"/>
      <c r="D58" s="2" t="s">
        <v>166</v>
      </c>
      <c r="E58" s="16">
        <v>0</v>
      </c>
      <c r="F58" s="16">
        <v>0</v>
      </c>
      <c r="G58" s="50"/>
    </row>
    <row r="59" spans="1:13" ht="12.75" customHeight="1" x14ac:dyDescent="0.25">
      <c r="B59" s="4" t="s">
        <v>39</v>
      </c>
      <c r="C59" s="10"/>
      <c r="D59" s="5" t="s">
        <v>167</v>
      </c>
      <c r="E59" s="64">
        <v>-286274.01999999047</v>
      </c>
      <c r="F59" s="64">
        <v>-697675.75000000466</v>
      </c>
      <c r="G59" s="50"/>
    </row>
    <row r="60" spans="1:13" s="66" customFormat="1" ht="12.75" customHeight="1" x14ac:dyDescent="0.3">
      <c r="B60" s="4"/>
      <c r="C60" s="10"/>
      <c r="D60" s="5"/>
      <c r="E60" s="12"/>
      <c r="F60" s="12"/>
      <c r="G60" s="65"/>
      <c r="H60" s="37"/>
      <c r="I60" s="37"/>
      <c r="J60" s="37"/>
      <c r="K60" s="37"/>
      <c r="L60" s="37"/>
      <c r="M60" s="37"/>
    </row>
    <row r="61" spans="1:13" s="66" customFormat="1" ht="13.5" hidden="1" customHeight="1" x14ac:dyDescent="0.3">
      <c r="B61" s="67"/>
      <c r="C61" s="10"/>
      <c r="D61" s="5" t="s">
        <v>168</v>
      </c>
      <c r="E61" s="16">
        <v>0</v>
      </c>
      <c r="F61" s="16">
        <v>0</v>
      </c>
      <c r="G61" s="65"/>
      <c r="H61" s="37"/>
      <c r="I61" s="37"/>
      <c r="J61" s="37"/>
      <c r="K61" s="37"/>
      <c r="L61" s="37"/>
      <c r="M61" s="37"/>
    </row>
    <row r="62" spans="1:13" s="36" customFormat="1" hidden="1" x14ac:dyDescent="0.3">
      <c r="B62" s="4"/>
      <c r="C62" s="10"/>
      <c r="D62" s="2" t="s">
        <v>169</v>
      </c>
      <c r="E62" s="68">
        <v>0</v>
      </c>
      <c r="F62" s="68">
        <v>0</v>
      </c>
      <c r="G62" s="48"/>
      <c r="H62" s="37"/>
      <c r="I62" s="37"/>
      <c r="J62" s="37"/>
      <c r="K62" s="37"/>
      <c r="L62" s="37"/>
      <c r="M62" s="37"/>
    </row>
    <row r="63" spans="1:13" ht="12.75" x14ac:dyDescent="0.25">
      <c r="B63" s="38" t="s">
        <v>40</v>
      </c>
      <c r="C63" s="52"/>
      <c r="D63" s="69" t="s">
        <v>170</v>
      </c>
      <c r="E63" s="70">
        <v>-286274.01999999047</v>
      </c>
      <c r="F63" s="70">
        <v>-697675.75000000466</v>
      </c>
      <c r="G63" s="50"/>
    </row>
    <row r="64" spans="1:13" x14ac:dyDescent="0.25">
      <c r="A64" s="146" t="s">
        <v>187</v>
      </c>
      <c r="B64" s="40"/>
      <c r="C64" s="21" t="s">
        <v>188</v>
      </c>
      <c r="E64" s="20"/>
      <c r="F64" s="20"/>
      <c r="G64" s="50"/>
    </row>
    <row r="65" spans="2:7" x14ac:dyDescent="0.3">
      <c r="C65" s="40"/>
      <c r="D65" s="2"/>
      <c r="E65" s="3"/>
      <c r="F65" s="72"/>
      <c r="G65" s="50"/>
    </row>
    <row r="66" spans="2:7" ht="15" customHeight="1" x14ac:dyDescent="0.25">
      <c r="B66" s="5"/>
      <c r="C66" s="40"/>
      <c r="D66" s="40"/>
      <c r="E66" s="40"/>
      <c r="F66" s="40"/>
      <c r="G66" s="50"/>
    </row>
    <row r="67" spans="2:7" ht="12.75" x14ac:dyDescent="0.25">
      <c r="B67" s="48"/>
      <c r="C67" s="100"/>
      <c r="D67" s="100"/>
      <c r="E67" s="100"/>
      <c r="F67" s="100"/>
      <c r="G67" s="50"/>
    </row>
    <row r="68" spans="2:7" ht="12.75" x14ac:dyDescent="0.25">
      <c r="B68" s="74"/>
      <c r="C68" s="49"/>
      <c r="D68" s="73"/>
      <c r="E68" s="75"/>
      <c r="F68" s="76"/>
      <c r="G68" s="50"/>
    </row>
    <row r="69" spans="2:7" ht="12.75" x14ac:dyDescent="0.25">
      <c r="B69" s="48"/>
      <c r="C69" s="49"/>
      <c r="D69" s="50"/>
      <c r="E69" s="50"/>
      <c r="F69" s="50"/>
      <c r="G69" s="50"/>
    </row>
    <row r="70" spans="2:7" ht="12.75" x14ac:dyDescent="0.25">
      <c r="B70" s="48"/>
      <c r="C70" s="49"/>
      <c r="D70" s="50"/>
      <c r="E70" s="50"/>
      <c r="F70" s="50"/>
      <c r="G70" s="50"/>
    </row>
    <row r="71" spans="2:7" ht="12.75" x14ac:dyDescent="0.25">
      <c r="B71" s="48"/>
      <c r="C71" s="49"/>
      <c r="D71" s="50"/>
      <c r="E71" s="50"/>
      <c r="F71" s="50"/>
      <c r="G71" s="50"/>
    </row>
    <row r="72" spans="2:7" ht="12.75" x14ac:dyDescent="0.25">
      <c r="B72" s="48"/>
      <c r="C72" s="49"/>
      <c r="D72" s="50"/>
      <c r="E72" s="50"/>
      <c r="F72" s="50"/>
      <c r="G72" s="50"/>
    </row>
    <row r="73" spans="2:7" ht="12.75" x14ac:dyDescent="0.25">
      <c r="B73" s="48"/>
      <c r="C73" s="49"/>
      <c r="D73" s="50"/>
      <c r="E73" s="50"/>
      <c r="F73" s="50"/>
      <c r="G73" s="50"/>
    </row>
    <row r="74" spans="2:7" ht="12.75" x14ac:dyDescent="0.25">
      <c r="B74" s="48"/>
      <c r="C74" s="49"/>
      <c r="D74" s="50"/>
      <c r="E74" s="50"/>
      <c r="F74" s="50"/>
      <c r="G74" s="50"/>
    </row>
    <row r="75" spans="2:7" ht="12.75" x14ac:dyDescent="0.25">
      <c r="B75" s="48"/>
      <c r="C75" s="49"/>
      <c r="D75" s="50"/>
      <c r="E75" s="50"/>
      <c r="F75" s="50"/>
      <c r="G75" s="50"/>
    </row>
    <row r="76" spans="2:7" ht="12.75" x14ac:dyDescent="0.25">
      <c r="B76" s="48"/>
      <c r="C76" s="49"/>
      <c r="D76" s="50"/>
      <c r="E76" s="50"/>
      <c r="F76" s="50"/>
      <c r="G76" s="50"/>
    </row>
    <row r="77" spans="2:7" ht="12.75" x14ac:dyDescent="0.25">
      <c r="B77" s="48"/>
      <c r="C77" s="49"/>
      <c r="D77" s="50"/>
      <c r="E77" s="50"/>
      <c r="F77" s="50"/>
      <c r="G77" s="50"/>
    </row>
    <row r="78" spans="2:7" ht="12.75" x14ac:dyDescent="0.25">
      <c r="B78" s="48"/>
      <c r="C78" s="49"/>
      <c r="D78" s="50"/>
      <c r="E78" s="50"/>
      <c r="F78" s="50"/>
      <c r="G78" s="50"/>
    </row>
    <row r="79" spans="2:7" ht="12.75" x14ac:dyDescent="0.25">
      <c r="B79" s="48"/>
      <c r="C79" s="49"/>
      <c r="D79" s="50"/>
      <c r="E79" s="50"/>
      <c r="F79" s="50"/>
      <c r="G79" s="50"/>
    </row>
    <row r="80" spans="2:7" ht="12.75" x14ac:dyDescent="0.25">
      <c r="B80" s="48"/>
      <c r="C80" s="49"/>
      <c r="D80" s="50"/>
      <c r="E80" s="50"/>
      <c r="F80" s="50"/>
    </row>
    <row r="81" spans="2:6" ht="12.75" x14ac:dyDescent="0.25">
      <c r="B81" s="48"/>
      <c r="C81" s="49"/>
      <c r="D81" s="50"/>
      <c r="E81" s="50"/>
      <c r="F81" s="50"/>
    </row>
    <row r="82" spans="2:6" ht="12.75" x14ac:dyDescent="0.25">
      <c r="B82" s="48"/>
      <c r="C82" s="49"/>
      <c r="D82" s="50"/>
      <c r="E82" s="50"/>
      <c r="F82" s="50"/>
    </row>
    <row r="83" spans="2:6" ht="12.75" x14ac:dyDescent="0.25">
      <c r="B83" s="48"/>
      <c r="C83" s="49"/>
    </row>
  </sheetData>
  <mergeCells count="3">
    <mergeCell ref="B1:F1"/>
    <mergeCell ref="B3:F3"/>
    <mergeCell ref="B4:F4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defaultColWidth="9.140625" defaultRowHeight="12.75" x14ac:dyDescent="0.2"/>
  <cols>
    <col min="1" max="1" width="39.140625" style="77" bestFit="1" customWidth="1"/>
    <col min="2" max="2" width="10.5703125" style="78" bestFit="1" customWidth="1"/>
    <col min="3" max="7" width="9.140625" style="77"/>
    <col min="8" max="8" width="42.140625" style="77" bestFit="1" customWidth="1"/>
    <col min="9" max="10" width="10.28515625" style="77" bestFit="1" customWidth="1"/>
    <col min="11" max="16384" width="9.140625" style="77"/>
  </cols>
  <sheetData>
    <row r="4" spans="1:12" x14ac:dyDescent="0.2">
      <c r="D4" s="77" t="s">
        <v>44</v>
      </c>
      <c r="E4" s="78">
        <f>+PiG!E38</f>
        <v>-503501.8</v>
      </c>
    </row>
    <row r="5" spans="1:12" x14ac:dyDescent="0.2">
      <c r="A5" s="79" t="s">
        <v>45</v>
      </c>
      <c r="B5" s="80">
        <f>338315.92-B10</f>
        <v>378884.53000000026</v>
      </c>
      <c r="E5" s="81">
        <f>+SUM(B8)</f>
        <v>163888.74</v>
      </c>
      <c r="G5" s="82">
        <f>+E4+G6</f>
        <v>-535780.47</v>
      </c>
    </row>
    <row r="6" spans="1:12" x14ac:dyDescent="0.2">
      <c r="A6" s="83" t="s">
        <v>171</v>
      </c>
      <c r="B6" s="84">
        <v>-214995.79</v>
      </c>
      <c r="G6" s="81">
        <v>-32278.67</v>
      </c>
    </row>
    <row r="7" spans="1:12" x14ac:dyDescent="0.2">
      <c r="E7" s="78">
        <f>+SUM(E4:E5)</f>
        <v>-339613.06</v>
      </c>
    </row>
    <row r="8" spans="1:12" x14ac:dyDescent="0.2">
      <c r="A8" s="77" t="s">
        <v>46</v>
      </c>
      <c r="B8" s="78">
        <v>163888.74</v>
      </c>
      <c r="I8" s="77" t="s">
        <v>172</v>
      </c>
      <c r="J8" s="77" t="s">
        <v>47</v>
      </c>
      <c r="K8" s="77" t="s">
        <v>173</v>
      </c>
    </row>
    <row r="10" spans="1:12" x14ac:dyDescent="0.2">
      <c r="A10" s="77" t="s">
        <v>48</v>
      </c>
      <c r="B10" s="78">
        <v>-40568.610000000248</v>
      </c>
      <c r="H10" s="77" t="e">
        <f>+#REF!</f>
        <v>#REF!</v>
      </c>
      <c r="I10" s="78">
        <v>-1008204.6399999997</v>
      </c>
      <c r="J10" s="78">
        <f>+K10-I10</f>
        <v>1172093.3799999997</v>
      </c>
      <c r="K10" s="78">
        <f>+B8</f>
        <v>163888.74</v>
      </c>
      <c r="L10" s="77" t="s">
        <v>49</v>
      </c>
    </row>
    <row r="11" spans="1:12" x14ac:dyDescent="0.2">
      <c r="H11" s="77" t="e">
        <f>+#REF!</f>
        <v>#REF!</v>
      </c>
      <c r="I11" s="78"/>
      <c r="J11" s="78">
        <f>-J10-K12</f>
        <v>-957097.58999999962</v>
      </c>
      <c r="K11" s="78">
        <f>+B5</f>
        <v>378884.53000000026</v>
      </c>
    </row>
    <row r="12" spans="1:12" x14ac:dyDescent="0.2">
      <c r="H12" s="77" t="e">
        <f>+#REF!</f>
        <v>#REF!</v>
      </c>
      <c r="I12" s="78"/>
      <c r="J12" s="78">
        <f>+K12</f>
        <v>-214995.79</v>
      </c>
      <c r="K12" s="78">
        <f>+B6</f>
        <v>-214995.79</v>
      </c>
    </row>
    <row r="13" spans="1:12" x14ac:dyDescent="0.2">
      <c r="A13" s="85" t="s">
        <v>9</v>
      </c>
      <c r="B13" s="86" t="s">
        <v>10</v>
      </c>
      <c r="C13" s="86"/>
      <c r="D13" s="86"/>
      <c r="E13" s="86" t="s">
        <v>0</v>
      </c>
    </row>
    <row r="14" spans="1:12" x14ac:dyDescent="0.2">
      <c r="A14" s="87">
        <v>655000</v>
      </c>
      <c r="B14" s="88" t="s">
        <v>174</v>
      </c>
      <c r="C14" s="88"/>
      <c r="D14" s="88"/>
      <c r="E14" s="89">
        <v>1172833.8999999999</v>
      </c>
      <c r="J14" s="78">
        <f>+SUM(J10:J12)</f>
        <v>0</v>
      </c>
      <c r="K14" s="78"/>
    </row>
    <row r="15" spans="1:12" x14ac:dyDescent="0.2">
      <c r="A15" s="90">
        <v>694080</v>
      </c>
      <c r="B15" s="1" t="s">
        <v>175</v>
      </c>
      <c r="C15" s="1"/>
      <c r="D15" s="1"/>
      <c r="E15" s="91">
        <v>495311.31000000029</v>
      </c>
    </row>
    <row r="16" spans="1:12" x14ac:dyDescent="0.2">
      <c r="A16" s="90">
        <v>695080</v>
      </c>
      <c r="B16" s="1" t="s">
        <v>176</v>
      </c>
      <c r="C16" s="1"/>
      <c r="D16" s="1"/>
      <c r="E16" s="92">
        <v>66409.240000000005</v>
      </c>
    </row>
    <row r="17" spans="1:5" x14ac:dyDescent="0.2">
      <c r="A17" s="93">
        <v>794080</v>
      </c>
      <c r="B17" s="94" t="s">
        <v>177</v>
      </c>
      <c r="C17" s="94"/>
      <c r="D17" s="94"/>
      <c r="E17" s="91">
        <f>+VLOOKUP(A17,'[26]SyS Comparativo (2)'!$E$7:$G$408,3,9)</f>
        <v>-1504256.47</v>
      </c>
    </row>
    <row r="18" spans="1:5" x14ac:dyDescent="0.2">
      <c r="A18" s="95">
        <v>795000</v>
      </c>
      <c r="B18" s="96" t="s">
        <v>178</v>
      </c>
      <c r="C18" s="96"/>
      <c r="D18" s="96"/>
      <c r="E18" s="97">
        <f>+VLOOKUP(A18,'[26]SyS Comparativo (2)'!$E$7:$G$408,3,9)</f>
        <v>-98687.91</v>
      </c>
    </row>
    <row r="19" spans="1:5" x14ac:dyDescent="0.2">
      <c r="A19" s="98"/>
      <c r="B19" s="98" t="s">
        <v>43</v>
      </c>
      <c r="C19" s="98"/>
      <c r="D19" s="98"/>
      <c r="E19" s="99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Balance</vt:lpstr>
      <vt:lpstr>PiG</vt:lpstr>
      <vt:lpstr>Provisiones Asientos</vt:lpstr>
      <vt:lpstr>Balance!_1Àrea_d_impressió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dcterms:created xsi:type="dcterms:W3CDTF">2017-04-03T19:14:58Z</dcterms:created>
  <dcterms:modified xsi:type="dcterms:W3CDTF">2019-06-21T08:44:26Z</dcterms:modified>
</cp:coreProperties>
</file>